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ng.sharepoint.com/sites/GRNL011021_FS/Shared Documents/RIA_new/Disclosures/Quarterly Closings/2025/2025 Q2 closing/Pillar 3/"/>
    </mc:Choice>
  </mc:AlternateContent>
  <xr:revisionPtr revIDLastSave="0" documentId="8_{0384D836-59F4-4D7A-8150-977CDBDF94AA}" xr6:coauthVersionLast="47" xr6:coauthVersionMax="47" xr10:uidLastSave="{00000000-0000-0000-0000-000000000000}"/>
  <bookViews>
    <workbookView xWindow="28680" yWindow="-120" windowWidth="51840" windowHeight="21120" tabRatio="889" xr2:uid="{E9B5BC5C-6531-4994-A459-2EC5AD268932}"/>
  </bookViews>
  <sheets>
    <sheet name="Index" sheetId="57" r:id="rId1"/>
    <sheet name="Disclaimer" sheetId="16" r:id="rId2"/>
    <sheet name="OV1" sheetId="14" r:id="rId3"/>
    <sheet name="KM1" sheetId="15" r:id="rId4"/>
    <sheet name="KM2" sheetId="5" r:id="rId5"/>
    <sheet name="CMS1" sheetId="10" r:id="rId6"/>
    <sheet name="CMS2" sheetId="11" r:id="rId7"/>
    <sheet name="CC1" sheetId="20" r:id="rId8"/>
    <sheet name="CC2 " sheetId="21" r:id="rId9"/>
    <sheet name="CCyB1" sheetId="58" r:id="rId10"/>
    <sheet name="CCyB2" sheetId="59" r:id="rId11"/>
    <sheet name="LR1" sheetId="60" r:id="rId12"/>
    <sheet name="LR2" sheetId="61" r:id="rId13"/>
    <sheet name="LR3" sheetId="26" r:id="rId14"/>
    <sheet name="TLAC1" sheetId="17" r:id="rId15"/>
    <sheet name="TLAC3" sheetId="19" r:id="rId16"/>
    <sheet name="CQ1" sheetId="62" r:id="rId17"/>
    <sheet name="CQ4" sheetId="64" r:id="rId18"/>
    <sheet name="CQ5" sheetId="65" r:id="rId19"/>
    <sheet name="CQ7" sheetId="66" r:id="rId20"/>
    <sheet name="CR1" sheetId="67" r:id="rId21"/>
    <sheet name="CR1-A" sheetId="68" r:id="rId22"/>
    <sheet name="CR2" sheetId="69" r:id="rId23"/>
    <sheet name="CR3" sheetId="70" r:id="rId24"/>
    <sheet name="CR4" sheetId="71" r:id="rId25"/>
    <sheet name="CR5" sheetId="72" r:id="rId26"/>
    <sheet name="CR6" sheetId="93" r:id="rId27"/>
    <sheet name="CR7" sheetId="73" r:id="rId28"/>
    <sheet name="CR7-A" sheetId="74" r:id="rId29"/>
    <sheet name="CR8" sheetId="6" r:id="rId30"/>
    <sheet name="CR10.5" sheetId="75" r:id="rId31"/>
    <sheet name="CCR1" sheetId="76" r:id="rId32"/>
    <sheet name="CCR3" sheetId="77" r:id="rId33"/>
    <sheet name="CCR4" sheetId="78" r:id="rId34"/>
    <sheet name="CCR5" sheetId="79" r:id="rId35"/>
    <sheet name="CCR6" sheetId="80" r:id="rId36"/>
    <sheet name="CCR8" sheetId="81" r:id="rId37"/>
    <sheet name="SEC1" sheetId="82" r:id="rId38"/>
    <sheet name="SEC3" sheetId="83" r:id="rId39"/>
    <sheet name="SEC4" sheetId="84" r:id="rId40"/>
    <sheet name="SEC5" sheetId="85" r:id="rId41"/>
    <sheet name="MR1" sheetId="86" r:id="rId42"/>
    <sheet name="MR2-A" sheetId="87" r:id="rId43"/>
    <sheet name="MR2-B" sheetId="7" r:id="rId44"/>
    <sheet name="MR3" sheetId="89" r:id="rId45"/>
    <sheet name="MR4" sheetId="90" r:id="rId46"/>
    <sheet name="IRRBB1" sheetId="91" r:id="rId47"/>
    <sheet name="LIQ1" sheetId="8" r:id="rId48"/>
    <sheet name="LIQB" sheetId="9" r:id="rId49"/>
    <sheet name="LIQ2" sheetId="92" r:id="rId50"/>
    <sheet name="CVA4" sheetId="12" r:id="rId51"/>
    <sheet name="ESG-E" sheetId="94" r:id="rId52"/>
    <sheet name="ESG-S" sheetId="95" r:id="rId53"/>
    <sheet name="ESG-G" sheetId="96" r:id="rId54"/>
    <sheet name="ESG1" sheetId="97" r:id="rId55"/>
    <sheet name="ESG2" sheetId="98" r:id="rId56"/>
    <sheet name="ESG3" sheetId="99" r:id="rId57"/>
    <sheet name="ESG4" sheetId="100" r:id="rId58"/>
    <sheet name="ESG5" sheetId="101" r:id="rId59"/>
    <sheet name="ESG5 (BE)" sheetId="102" r:id="rId60"/>
    <sheet name="ESG5 (NL)" sheetId="103" r:id="rId61"/>
    <sheet name="ESG5 (DE)" sheetId="104" r:id="rId62"/>
  </sheets>
  <externalReferences>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_app3" localSheetId="31" hidden="1">{#N/A,#N/A,TRUE,"Sheet1"}</definedName>
    <definedName name="_app3" localSheetId="32" hidden="1">{#N/A,#N/A,TRUE,"Sheet1"}</definedName>
    <definedName name="_app3" localSheetId="33" hidden="1">{#N/A,#N/A,TRUE,"Sheet1"}</definedName>
    <definedName name="_app3" localSheetId="9" hidden="1">{#N/A,#N/A,TRUE,"Sheet1"}</definedName>
    <definedName name="_app3" localSheetId="10" hidden="1">{#N/A,#N/A,TRUE,"Sheet1"}</definedName>
    <definedName name="_app3" localSheetId="30" hidden="1">{#N/A,#N/A,TRUE,"Sheet1"}</definedName>
    <definedName name="_app3" localSheetId="23" hidden="1">{#N/A,#N/A,TRUE,"Sheet1"}</definedName>
    <definedName name="_app3" localSheetId="24" hidden="1">{#N/A,#N/A,TRUE,"Sheet1"}</definedName>
    <definedName name="_app3" localSheetId="25" hidden="1">{#N/A,#N/A,TRUE,"Sheet1"}</definedName>
    <definedName name="_app3" localSheetId="27" hidden="1">{#N/A,#N/A,TRUE,"Sheet1"}</definedName>
    <definedName name="_app3" localSheetId="28" hidden="1">{#N/A,#N/A,TRUE,"Sheet1"}</definedName>
    <definedName name="_app3" localSheetId="50" hidden="1">{#N/A,#N/A,TRUE,"Sheet1"}</definedName>
    <definedName name="_app3" localSheetId="1" hidden="1">{#N/A,#N/A,TRUE,"Sheet1"}</definedName>
    <definedName name="_app3" localSheetId="58" hidden="1">{#N/A,#N/A,TRUE,"Sheet1"}</definedName>
    <definedName name="_app3" localSheetId="59" hidden="1">{#N/A,#N/A,TRUE,"Sheet1"}</definedName>
    <definedName name="_app3" localSheetId="61" hidden="1">{#N/A,#N/A,TRUE,"Sheet1"}</definedName>
    <definedName name="_app3" localSheetId="60" hidden="1">{#N/A,#N/A,TRUE,"Sheet1"}</definedName>
    <definedName name="_app3" localSheetId="0" hidden="1">{#N/A,#N/A,TRUE,"Sheet1"}</definedName>
    <definedName name="_app3" localSheetId="46" hidden="1">{#N/A,#N/A,TRUE,"Sheet1"}</definedName>
    <definedName name="_app3" localSheetId="3" hidden="1">{#N/A,#N/A,TRUE,"Sheet1"}</definedName>
    <definedName name="_app3" localSheetId="49" hidden="1">{#N/A,#N/A,TRUE,"Sheet1"}</definedName>
    <definedName name="_app3" localSheetId="2" hidden="1">{#N/A,#N/A,TRUE,"Sheet1"}</definedName>
    <definedName name="_app3" hidden="1">{#N/A,#N/A,TRUE,"Sheet1"}</definedName>
    <definedName name="_xlnm._FilterDatabase" localSheetId="25" hidden="1">'CR5'!$A$3:$AD$35</definedName>
    <definedName name="_xlnm._FilterDatabase" localSheetId="50" hidden="1">'CVA4'!$A$1:$A$1</definedName>
    <definedName name="_xlnm._FilterDatabase" localSheetId="0" hidden="1">Index!$A$5:$B$89</definedName>
    <definedName name="_xlnm._FilterDatabase" localSheetId="14" hidden="1">TLAC1!$A$2:$E$47</definedName>
    <definedName name="_ftn1" localSheetId="41">'MR1'!#REF!</definedName>
    <definedName name="_ftnref1" localSheetId="41">'MR1'!#REF!</definedName>
    <definedName name="_ftnref1_50" localSheetId="27">'[1]Table 39_'!#REF!</definedName>
    <definedName name="_ftnref1_50" localSheetId="15">'[1]Table 39_'!#REF!</definedName>
    <definedName name="_ftnref1_50">'[1]Table 39_'!#REF!</definedName>
    <definedName name="_ftnref1_50_10" localSheetId="27">'[2]Table 39_'!#REF!</definedName>
    <definedName name="_ftnref1_50_10" localSheetId="15">'[2]Table 39_'!#REF!</definedName>
    <definedName name="_ftnref1_50_10">'[2]Table 39_'!#REF!</definedName>
    <definedName name="_ftnref1_50_15" localSheetId="15">'[2]Table 39_'!#REF!</definedName>
    <definedName name="_ftnref1_50_15">'[2]Table 39_'!#REF!</definedName>
    <definedName name="_ftnref1_50_18" localSheetId="15">'[2]Table 39_'!#REF!</definedName>
    <definedName name="_ftnref1_50_18">'[2]Table 39_'!#REF!</definedName>
    <definedName name="_ftnref1_50_19" localSheetId="15">'[2]Table 39_'!#REF!</definedName>
    <definedName name="_ftnref1_50_19">'[2]Table 39_'!#REF!</definedName>
    <definedName name="_ftnref1_50_20" localSheetId="15">'[2]Table 39_'!#REF!</definedName>
    <definedName name="_ftnref1_50_20">'[2]Table 39_'!#REF!</definedName>
    <definedName name="_ftnref1_50_21" localSheetId="15">'[2]Table 39_'!#REF!</definedName>
    <definedName name="_ftnref1_50_21">'[2]Table 39_'!#REF!</definedName>
    <definedName name="_ftnref1_50_23" localSheetId="15">'[2]Table 39_'!#REF!</definedName>
    <definedName name="_ftnref1_50_23">'[2]Table 39_'!#REF!</definedName>
    <definedName name="_ftnref1_50_24" localSheetId="15">'[2]Table 39_'!#REF!</definedName>
    <definedName name="_ftnref1_50_24">'[2]Table 39_'!#REF!</definedName>
    <definedName name="_ftnref1_50_27">'[3]Table 39_'!#REF!</definedName>
    <definedName name="_ftnref1_50_28">'[3]Table 39_'!#REF!</definedName>
    <definedName name="_ftnref1_50_4" localSheetId="15">'[2]Table 39_'!#REF!</definedName>
    <definedName name="_ftnref1_50_4">'[2]Table 39_'!#REF!</definedName>
    <definedName name="_ftnref1_50_5" localSheetId="15">'[2]Table 39_'!#REF!</definedName>
    <definedName name="_ftnref1_50_5">'[2]Table 39_'!#REF!</definedName>
    <definedName name="_ftnref1_50_9">'[3]Table 39_'!#REF!</definedName>
    <definedName name="_ftnref1_51" localSheetId="15">'[1]Table 39_'!#REF!</definedName>
    <definedName name="_ftnref1_51">'[1]Table 39_'!#REF!</definedName>
    <definedName name="_ftnref1_51_10" localSheetId="15">'[2]Table 39_'!#REF!</definedName>
    <definedName name="_ftnref1_51_10">'[2]Table 39_'!#REF!</definedName>
    <definedName name="_ftnref1_51_15" localSheetId="15">'[2]Table 39_'!#REF!</definedName>
    <definedName name="_ftnref1_51_15">'[2]Table 39_'!#REF!</definedName>
    <definedName name="_ftnref1_51_18" localSheetId="15">'[2]Table 39_'!#REF!</definedName>
    <definedName name="_ftnref1_51_18">'[2]Table 39_'!#REF!</definedName>
    <definedName name="_ftnref1_51_19" localSheetId="15">'[2]Table 39_'!#REF!</definedName>
    <definedName name="_ftnref1_51_19">'[2]Table 39_'!#REF!</definedName>
    <definedName name="_ftnref1_51_20" localSheetId="15">'[2]Table 39_'!#REF!</definedName>
    <definedName name="_ftnref1_51_20">'[2]Table 39_'!#REF!</definedName>
    <definedName name="_ftnref1_51_21" localSheetId="15">'[2]Table 39_'!#REF!</definedName>
    <definedName name="_ftnref1_51_21">'[2]Table 39_'!#REF!</definedName>
    <definedName name="_ftnref1_51_23" localSheetId="15">'[2]Table 39_'!#REF!</definedName>
    <definedName name="_ftnref1_51_23">'[2]Table 39_'!#REF!</definedName>
    <definedName name="_ftnref1_51_24" localSheetId="15">'[2]Table 39_'!#REF!</definedName>
    <definedName name="_ftnref1_51_24">'[2]Table 39_'!#REF!</definedName>
    <definedName name="_ftnref1_51_4" localSheetId="15">'[2]Table 39_'!#REF!</definedName>
    <definedName name="_ftnref1_51_4">'[2]Table 39_'!#REF!</definedName>
    <definedName name="_ftnref1_51_5" localSheetId="15">'[2]Table 39_'!#REF!</definedName>
    <definedName name="_ftnref1_51_5">'[2]Table 39_'!#REF!</definedName>
    <definedName name="_h" localSheetId="15">'[2]Table 39_'!#REF!</definedName>
    <definedName name="_h">'[2]Table 39_'!#REF!</definedName>
    <definedName name="_NWt2" localSheetId="31">[4]Tier2!$A$1</definedName>
    <definedName name="_NWt2" localSheetId="32">[4]Tier2!$A$1</definedName>
    <definedName name="_NWt2" localSheetId="33">[4]Tier2!$A$1</definedName>
    <definedName name="_NWt2" localSheetId="9">[4]Tier2!$A$1</definedName>
    <definedName name="_NWt2" localSheetId="10">[4]Tier2!$A$1</definedName>
    <definedName name="_NWt2" localSheetId="30">[4]Tier2!$A$1</definedName>
    <definedName name="_NWt2" localSheetId="23">[4]Tier2!$A$1</definedName>
    <definedName name="_NWt2" localSheetId="24">[4]Tier2!$A$1</definedName>
    <definedName name="_NWt2" localSheetId="25">[4]Tier2!$A$1</definedName>
    <definedName name="_NWt2" localSheetId="27">[4]Tier2!$A$1</definedName>
    <definedName name="_NWt2" localSheetId="28">[4]Tier2!$A$1</definedName>
    <definedName name="_NWt2" localSheetId="46">[4]Tier2!$A$1</definedName>
    <definedName name="_NWt2" localSheetId="49">[4]Tier2!$A$1</definedName>
    <definedName name="_NWt2">[5]Tier2!$A$1</definedName>
    <definedName name="_TBT_01">'[6]Table 39_'!#REF!</definedName>
    <definedName name="_TBT1">'[7]Table 39_'!#REF!</definedName>
    <definedName name="_Toc483499734" localSheetId="44">'MR3'!#REF!</definedName>
    <definedName name="_Toc483499735" localSheetId="45">'MR4'!#REF!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31" hidden="1">{#N/A,#N/A,TRUE,"Sheet1"}</definedName>
    <definedName name="a" localSheetId="32" hidden="1">{#N/A,#N/A,TRUE,"Sheet1"}</definedName>
    <definedName name="a" localSheetId="33" hidden="1">{#N/A,#N/A,TRUE,"Sheet1"}</definedName>
    <definedName name="a" localSheetId="9" hidden="1">{#N/A,#N/A,TRUE,"Sheet1"}</definedName>
    <definedName name="a" localSheetId="10" hidden="1">{#N/A,#N/A,TRUE,"Sheet1"}</definedName>
    <definedName name="a" localSheetId="30" hidden="1">{#N/A,#N/A,TRUE,"Sheet1"}</definedName>
    <definedName name="a" localSheetId="23" hidden="1">{#N/A,#N/A,TRUE,"Sheet1"}</definedName>
    <definedName name="a" localSheetId="24" hidden="1">{#N/A,#N/A,TRUE,"Sheet1"}</definedName>
    <definedName name="a" localSheetId="25" hidden="1">{#N/A,#N/A,TRUE,"Sheet1"}</definedName>
    <definedName name="a" localSheetId="27" hidden="1">{#N/A,#N/A,TRUE,"Sheet1"}</definedName>
    <definedName name="a" localSheetId="28" hidden="1">{#N/A,#N/A,TRUE,"Sheet1"}</definedName>
    <definedName name="a" localSheetId="50" hidden="1">{#N/A,#N/A,TRUE,"Sheet1"}</definedName>
    <definedName name="a" localSheetId="1" hidden="1">{#N/A,#N/A,TRUE,"Sheet1"}</definedName>
    <definedName name="a" localSheetId="58" hidden="1">{#N/A,#N/A,TRUE,"Sheet1"}</definedName>
    <definedName name="a" localSheetId="59" hidden="1">{#N/A,#N/A,TRUE,"Sheet1"}</definedName>
    <definedName name="a" localSheetId="61" hidden="1">{#N/A,#N/A,TRUE,"Sheet1"}</definedName>
    <definedName name="a" localSheetId="60" hidden="1">{#N/A,#N/A,TRUE,"Sheet1"}</definedName>
    <definedName name="a" localSheetId="0" hidden="1">{#N/A,#N/A,TRUE,"Sheet1"}</definedName>
    <definedName name="a" localSheetId="46" hidden="1">{#N/A,#N/A,TRUE,"Sheet1"}</definedName>
    <definedName name="a" localSheetId="3" hidden="1">{#N/A,#N/A,TRUE,"Sheet1"}</definedName>
    <definedName name="a" localSheetId="49" hidden="1">{#N/A,#N/A,TRUE,"Sheet1"}</definedName>
    <definedName name="a" localSheetId="2" hidden="1">{#N/A,#N/A,TRUE,"Sheet1"}</definedName>
    <definedName name="a" hidden="1">{#N/A,#N/A,TRUE,"Sheet1"}</definedName>
    <definedName name="Accounting" localSheetId="26">[8]Parameters!$C$109:$C$112</definedName>
    <definedName name="Accounting">#REF!</definedName>
    <definedName name="ACCOUNTING_FRAMEWORK">#REF!</definedName>
    <definedName name="ACCOUNTING_MONTH">MOD(CALENDAR_MONTH+12-YEAR_END, 12)</definedName>
    <definedName name="AD_list" localSheetId="31">[4]AcqDiv!$I$74:$AD$74</definedName>
    <definedName name="AD_list" localSheetId="32">[4]AcqDiv!$I$74:$AD$74</definedName>
    <definedName name="AD_list" localSheetId="33">[4]AcqDiv!$I$74:$AD$74</definedName>
    <definedName name="AD_list" localSheetId="9">[4]AcqDiv!$I$74:$AD$74</definedName>
    <definedName name="AD_list" localSheetId="10">[4]AcqDiv!$I$74:$AD$74</definedName>
    <definedName name="AD_list" localSheetId="30">[4]AcqDiv!$I$74:$AD$74</definedName>
    <definedName name="AD_list" localSheetId="23">[4]AcqDiv!$I$74:$AD$74</definedName>
    <definedName name="AD_list" localSheetId="24">[4]AcqDiv!$I$74:$AD$74</definedName>
    <definedName name="AD_list" localSheetId="25">[4]AcqDiv!$I$74:$AD$74</definedName>
    <definedName name="AD_list" localSheetId="27">[4]AcqDiv!$I$74:$AD$74</definedName>
    <definedName name="AD_list" localSheetId="28">[4]AcqDiv!$I$74:$AD$74</definedName>
    <definedName name="AD_list" localSheetId="46">[4]AcqDiv!$I$74:$AD$74</definedName>
    <definedName name="AD_list" localSheetId="49">[4]AcqDiv!$I$74:$AD$74</definedName>
    <definedName name="AD_list">[5]AcqDiv!$I$74:$AD$74</definedName>
    <definedName name="AddNotes" localSheetId="31">'[4]Capital Base'!$R$4</definedName>
    <definedName name="AddNotes" localSheetId="32">'[4]Capital Base'!$R$4</definedName>
    <definedName name="AddNotes" localSheetId="33">'[4]Capital Base'!$R$4</definedName>
    <definedName name="AddNotes" localSheetId="9">'[4]Capital Base'!$R$4</definedName>
    <definedName name="AddNotes" localSheetId="10">'[4]Capital Base'!$R$4</definedName>
    <definedName name="AddNotes" localSheetId="30">'[4]Capital Base'!$R$4</definedName>
    <definedName name="AddNotes" localSheetId="23">'[4]Capital Base'!$R$4</definedName>
    <definedName name="AddNotes" localSheetId="24">'[4]Capital Base'!$R$4</definedName>
    <definedName name="AddNotes" localSheetId="25">'[4]Capital Base'!$R$4</definedName>
    <definedName name="AddNotes" localSheetId="27">'[4]Capital Base'!$R$4</definedName>
    <definedName name="AddNotes" localSheetId="28">'[4]Capital Base'!$R$4</definedName>
    <definedName name="AddNotes" localSheetId="46">'[4]Capital Base'!$R$4</definedName>
    <definedName name="AddNotes" localSheetId="49">'[4]Capital Base'!$R$4</definedName>
    <definedName name="AddNotes">'[5]Capital Base'!$R$4</definedName>
    <definedName name="AP" localSheetId="26">'[9]Lists-Aux'!$D:$D</definedName>
    <definedName name="AP">#REF!</definedName>
    <definedName name="App">[10]Lists!$A$27:$A$29</definedName>
    <definedName name="approval_email_path">[11]Constants!$B$37</definedName>
    <definedName name="as_of_date2">[11]Constants!$B$11</definedName>
    <definedName name="as_of_date3">[11]Constants!$B$12</definedName>
    <definedName name="ASSET_ENCUMB">#REF!</definedName>
    <definedName name="AT" localSheetId="26">'[12]Lists-Aux'!$B:$B</definedName>
    <definedName name="AT">#REF!</definedName>
    <definedName name="AVA_CORE">#REF!</definedName>
    <definedName name="B2B1ratio" localSheetId="31">[4]ActualsCalc!$CY$83</definedName>
    <definedName name="B2B1ratio" localSheetId="32">[4]ActualsCalc!$CY$83</definedName>
    <definedName name="B2B1ratio" localSheetId="33">[4]ActualsCalc!$CY$83</definedName>
    <definedName name="B2B1ratio" localSheetId="9">[4]ActualsCalc!$CY$83</definedName>
    <definedName name="B2B1ratio" localSheetId="10">[4]ActualsCalc!$CY$83</definedName>
    <definedName name="B2B1ratio" localSheetId="30">[4]ActualsCalc!$CY$83</definedName>
    <definedName name="B2B1ratio" localSheetId="23">[4]ActualsCalc!$CY$83</definedName>
    <definedName name="B2B1ratio" localSheetId="24">[4]ActualsCalc!$CY$83</definedName>
    <definedName name="B2B1ratio" localSheetId="25">[4]ActualsCalc!$CY$83</definedName>
    <definedName name="B2B1ratio" localSheetId="27">[4]ActualsCalc!$CY$83</definedName>
    <definedName name="B2B1ratio" localSheetId="28">[4]ActualsCalc!$CY$83</definedName>
    <definedName name="B2B1ratio" localSheetId="46">[4]ActualsCalc!$CY$83</definedName>
    <definedName name="B2B1ratio" localSheetId="49">[4]ActualsCalc!$CY$83</definedName>
    <definedName name="B2B1ratio">[5]ActualsCalc!$CY$83</definedName>
    <definedName name="B2floors" localSheetId="31">[4]Settings!$G$6:$H$10</definedName>
    <definedName name="B2floors" localSheetId="32">[4]Settings!$G$6:$H$10</definedName>
    <definedName name="B2floors" localSheetId="33">[4]Settings!$G$6:$H$10</definedName>
    <definedName name="B2floors" localSheetId="9">[4]Settings!$G$6:$H$10</definedName>
    <definedName name="B2floors" localSheetId="10">[4]Settings!$G$6:$H$10</definedName>
    <definedName name="B2floors" localSheetId="30">[4]Settings!$G$6:$H$10</definedName>
    <definedName name="B2floors" localSheetId="23">[4]Settings!$G$6:$H$10</definedName>
    <definedName name="B2floors" localSheetId="24">[4]Settings!$G$6:$H$10</definedName>
    <definedName name="B2floors" localSheetId="25">[4]Settings!$G$6:$H$10</definedName>
    <definedName name="B2floors" localSheetId="27">[4]Settings!$G$6:$H$10</definedName>
    <definedName name="B2floors" localSheetId="28">[4]Settings!$G$6:$H$10</definedName>
    <definedName name="B2floors" localSheetId="46">[4]Settings!$G$6:$H$10</definedName>
    <definedName name="B2floors" localSheetId="49">[4]Settings!$G$6:$H$10</definedName>
    <definedName name="B2floors">[5]Settings!$G$6:$H$10</definedName>
    <definedName name="B3_phasein" localSheetId="31">[4]Settings!$J$27:$M$33</definedName>
    <definedName name="B3_phasein" localSheetId="32">[4]Settings!$J$27:$M$33</definedName>
    <definedName name="B3_phasein" localSheetId="33">[4]Settings!$J$27:$M$33</definedName>
    <definedName name="B3_phasein" localSheetId="9">[4]Settings!$J$27:$M$33</definedName>
    <definedName name="B3_phasein" localSheetId="10">[4]Settings!$J$27:$M$33</definedName>
    <definedName name="B3_phasein" localSheetId="30">[4]Settings!$J$27:$M$33</definedName>
    <definedName name="B3_phasein" localSheetId="23">[4]Settings!$J$27:$M$33</definedName>
    <definedName name="B3_phasein" localSheetId="24">[4]Settings!$J$27:$M$33</definedName>
    <definedName name="B3_phasein" localSheetId="25">[4]Settings!$J$27:$M$33</definedName>
    <definedName name="B3_phasein" localSheetId="27">[4]Settings!$J$27:$M$33</definedName>
    <definedName name="B3_phasein" localSheetId="28">[4]Settings!$J$27:$M$33</definedName>
    <definedName name="B3_phasein" localSheetId="46">[4]Settings!$J$27:$M$33</definedName>
    <definedName name="B3_phasein" localSheetId="49">[4]Settings!$J$27:$M$33</definedName>
    <definedName name="B3_phasein">[5]Settings!$J$27:$M$33</definedName>
    <definedName name="B3date" localSheetId="31">[4]Settings!$G$23</definedName>
    <definedName name="B3date" localSheetId="32">[4]Settings!$G$23</definedName>
    <definedName name="B3date" localSheetId="33">[4]Settings!$G$23</definedName>
    <definedName name="B3date" localSheetId="9">[4]Settings!$G$23</definedName>
    <definedName name="B3date" localSheetId="10">[4]Settings!$G$23</definedName>
    <definedName name="B3date" localSheetId="30">[4]Settings!$G$23</definedName>
    <definedName name="B3date" localSheetId="23">[4]Settings!$G$23</definedName>
    <definedName name="B3date" localSheetId="24">[4]Settings!$G$23</definedName>
    <definedName name="B3date" localSheetId="25">[4]Settings!$G$23</definedName>
    <definedName name="B3date" localSheetId="27">[4]Settings!$G$23</definedName>
    <definedName name="B3date" localSheetId="28">[4]Settings!$G$23</definedName>
    <definedName name="B3date" localSheetId="46">[4]Settings!$G$23</definedName>
    <definedName name="B3date" localSheetId="49">[4]Settings!$G$23</definedName>
    <definedName name="B3date">[5]Settings!$G$23</definedName>
    <definedName name="balance" localSheetId="31" hidden="1">{#N/A,#N/A,TRUE,"Sheet1"}</definedName>
    <definedName name="balance" localSheetId="32" hidden="1">{#N/A,#N/A,TRUE,"Sheet1"}</definedName>
    <definedName name="balance" localSheetId="33" hidden="1">{#N/A,#N/A,TRUE,"Sheet1"}</definedName>
    <definedName name="balance" localSheetId="9" hidden="1">{#N/A,#N/A,TRUE,"Sheet1"}</definedName>
    <definedName name="balance" localSheetId="10" hidden="1">{#N/A,#N/A,TRUE,"Sheet1"}</definedName>
    <definedName name="balance" localSheetId="30" hidden="1">{#N/A,#N/A,TRUE,"Sheet1"}</definedName>
    <definedName name="balance" localSheetId="23" hidden="1">{#N/A,#N/A,TRUE,"Sheet1"}</definedName>
    <definedName name="balance" localSheetId="24" hidden="1">{#N/A,#N/A,TRUE,"Sheet1"}</definedName>
    <definedName name="balance" localSheetId="25" hidden="1">{#N/A,#N/A,TRUE,"Sheet1"}</definedName>
    <definedName name="balance" localSheetId="27" hidden="1">{#N/A,#N/A,TRUE,"Sheet1"}</definedName>
    <definedName name="balance" localSheetId="28" hidden="1">{#N/A,#N/A,TRUE,"Sheet1"}</definedName>
    <definedName name="balance" localSheetId="50" hidden="1">{#N/A,#N/A,TRUE,"Sheet1"}</definedName>
    <definedName name="balance" localSheetId="1" hidden="1">{#N/A,#N/A,TRUE,"Sheet1"}</definedName>
    <definedName name="balance" localSheetId="58" hidden="1">{#N/A,#N/A,TRUE,"Sheet1"}</definedName>
    <definedName name="balance" localSheetId="59" hidden="1">{#N/A,#N/A,TRUE,"Sheet1"}</definedName>
    <definedName name="balance" localSheetId="61" hidden="1">{#N/A,#N/A,TRUE,"Sheet1"}</definedName>
    <definedName name="balance" localSheetId="60" hidden="1">{#N/A,#N/A,TRUE,"Sheet1"}</definedName>
    <definedName name="balance" localSheetId="0" hidden="1">{#N/A,#N/A,TRUE,"Sheet1"}</definedName>
    <definedName name="balance" localSheetId="46" hidden="1">{#N/A,#N/A,TRUE,"Sheet1"}</definedName>
    <definedName name="balance" localSheetId="3" hidden="1">{#N/A,#N/A,TRUE,"Sheet1"}</definedName>
    <definedName name="balance" localSheetId="49" hidden="1">{#N/A,#N/A,TRUE,"Sheet1"}</definedName>
    <definedName name="balance" localSheetId="2" hidden="1">{#N/A,#N/A,TRUE,"Sheet1"}</definedName>
    <definedName name="balance" hidden="1">{#N/A,#N/A,TRUE,"Sheet1"}</definedName>
    <definedName name="balance1" localSheetId="31" hidden="1">{#N/A,#N/A,TRUE,"Sheet1"}</definedName>
    <definedName name="balance1" localSheetId="32" hidden="1">{#N/A,#N/A,TRUE,"Sheet1"}</definedName>
    <definedName name="balance1" localSheetId="33" hidden="1">{#N/A,#N/A,TRUE,"Sheet1"}</definedName>
    <definedName name="balance1" localSheetId="9" hidden="1">{#N/A,#N/A,TRUE,"Sheet1"}</definedName>
    <definedName name="balance1" localSheetId="10" hidden="1">{#N/A,#N/A,TRUE,"Sheet1"}</definedName>
    <definedName name="balance1" localSheetId="30" hidden="1">{#N/A,#N/A,TRUE,"Sheet1"}</definedName>
    <definedName name="balance1" localSheetId="23" hidden="1">{#N/A,#N/A,TRUE,"Sheet1"}</definedName>
    <definedName name="balance1" localSheetId="24" hidden="1">{#N/A,#N/A,TRUE,"Sheet1"}</definedName>
    <definedName name="balance1" localSheetId="25" hidden="1">{#N/A,#N/A,TRUE,"Sheet1"}</definedName>
    <definedName name="balance1" localSheetId="27" hidden="1">{#N/A,#N/A,TRUE,"Sheet1"}</definedName>
    <definedName name="balance1" localSheetId="28" hidden="1">{#N/A,#N/A,TRUE,"Sheet1"}</definedName>
    <definedName name="balance1" localSheetId="50" hidden="1">{#N/A,#N/A,TRUE,"Sheet1"}</definedName>
    <definedName name="balance1" localSheetId="1" hidden="1">{#N/A,#N/A,TRUE,"Sheet1"}</definedName>
    <definedName name="balance1" localSheetId="58" hidden="1">{#N/A,#N/A,TRUE,"Sheet1"}</definedName>
    <definedName name="balance1" localSheetId="59" hidden="1">{#N/A,#N/A,TRUE,"Sheet1"}</definedName>
    <definedName name="balance1" localSheetId="61" hidden="1">{#N/A,#N/A,TRUE,"Sheet1"}</definedName>
    <definedName name="balance1" localSheetId="60" hidden="1">{#N/A,#N/A,TRUE,"Sheet1"}</definedName>
    <definedName name="balance1" localSheetId="0" hidden="1">{#N/A,#N/A,TRUE,"Sheet1"}</definedName>
    <definedName name="balance1" localSheetId="46" hidden="1">{#N/A,#N/A,TRUE,"Sheet1"}</definedName>
    <definedName name="balance1" localSheetId="3" hidden="1">{#N/A,#N/A,TRUE,"Sheet1"}</definedName>
    <definedName name="balance1" localSheetId="49" hidden="1">{#N/A,#N/A,TRUE,"Sheet1"}</definedName>
    <definedName name="balance1" localSheetId="2" hidden="1">{#N/A,#N/A,TRUE,"Sheet1"}</definedName>
    <definedName name="balance1" hidden="1">{#N/A,#N/A,TRUE,"Sheet1"}</definedName>
    <definedName name="BankType" localSheetId="26">[8]Parameters!$C$113:$C$115</definedName>
    <definedName name="BankType">#REF!</definedName>
    <definedName name="BAS" localSheetId="26">'[9]Lists-Aux'!$A:$A</definedName>
    <definedName name="BAS">#REF!</definedName>
    <definedName name="Basel" localSheetId="26">[13]Parameters!$C$32:$C$33</definedName>
    <definedName name="Basel">#REF!</definedName>
    <definedName name="Basel12">#REF!</definedName>
    <definedName name="bln" localSheetId="31">[4]CapPos!$E$4</definedName>
    <definedName name="bln" localSheetId="32">[4]CapPos!$E$4</definedName>
    <definedName name="bln" localSheetId="33">[4]CapPos!$E$4</definedName>
    <definedName name="bln" localSheetId="9">[4]CapPos!$E$4</definedName>
    <definedName name="bln" localSheetId="10">[4]CapPos!$E$4</definedName>
    <definedName name="bln" localSheetId="30">[4]CapPos!$E$4</definedName>
    <definedName name="bln" localSheetId="23">[4]CapPos!$E$4</definedName>
    <definedName name="bln" localSheetId="24">[4]CapPos!$E$4</definedName>
    <definedName name="bln" localSheetId="25">[4]CapPos!$E$4</definedName>
    <definedName name="bln" localSheetId="27">[4]CapPos!$E$4</definedName>
    <definedName name="bln" localSheetId="28">[4]CapPos!$E$4</definedName>
    <definedName name="bln" localSheetId="50">#REF!</definedName>
    <definedName name="bln" localSheetId="59">[4]CapPos!$E$4</definedName>
    <definedName name="bln" localSheetId="61">[4]CapPos!$E$4</definedName>
    <definedName name="bln" localSheetId="60">[4]CapPos!$E$4</definedName>
    <definedName name="bln" localSheetId="0">#REF!</definedName>
    <definedName name="bln" localSheetId="46">[4]CapPos!$E$4</definedName>
    <definedName name="bln" localSheetId="3">#REF!</definedName>
    <definedName name="bln" localSheetId="49">[4]CapPos!$E$4</definedName>
    <definedName name="bln" localSheetId="2">#REF!</definedName>
    <definedName name="bln">[5]CapPos!$E$4</definedName>
    <definedName name="BT" localSheetId="26">'[9]Lists-Aux'!$E:$E</definedName>
    <definedName name="BT">#REF!</definedName>
    <definedName name="BuCaps" localSheetId="31">[4]Settings!$J$56:$M$61</definedName>
    <definedName name="BuCaps" localSheetId="32">[4]Settings!$J$56:$M$61</definedName>
    <definedName name="BuCaps" localSheetId="33">[4]Settings!$J$56:$M$61</definedName>
    <definedName name="BuCaps" localSheetId="9">[4]Settings!$J$56:$M$61</definedName>
    <definedName name="BuCaps" localSheetId="10">[4]Settings!$J$56:$M$61</definedName>
    <definedName name="BuCaps" localSheetId="30">[4]Settings!$J$56:$M$61</definedName>
    <definedName name="BuCaps" localSheetId="23">[4]Settings!$J$56:$M$61</definedName>
    <definedName name="BuCaps" localSheetId="24">[4]Settings!$J$56:$M$61</definedName>
    <definedName name="BuCaps" localSheetId="25">[4]Settings!$J$56:$M$61</definedName>
    <definedName name="BuCaps" localSheetId="27">[4]Settings!$J$56:$M$61</definedName>
    <definedName name="BuCaps" localSheetId="28">[4]Settings!$J$56:$M$61</definedName>
    <definedName name="BuCaps" localSheetId="46">[4]Settings!$J$56:$M$61</definedName>
    <definedName name="BuCaps" localSheetId="49">[4]Settings!$J$56:$M$61</definedName>
    <definedName name="BuCaps">[5]Settings!$J$56:$M$61</definedName>
    <definedName name="CaCoBu" localSheetId="31">[4]Settings!$G$39:$H$44</definedName>
    <definedName name="CaCoBu" localSheetId="32">[4]Settings!$G$39:$H$44</definedName>
    <definedName name="CaCoBu" localSheetId="33">[4]Settings!$G$39:$H$44</definedName>
    <definedName name="CaCoBu" localSheetId="9">[4]Settings!$G$39:$H$44</definedName>
    <definedName name="CaCoBu" localSheetId="10">[4]Settings!$G$39:$H$44</definedName>
    <definedName name="CaCoBu" localSheetId="30">[4]Settings!$G$39:$H$44</definedName>
    <definedName name="CaCoBu" localSheetId="23">[4]Settings!$G$39:$H$44</definedName>
    <definedName name="CaCoBu" localSheetId="24">[4]Settings!$G$39:$H$44</definedName>
    <definedName name="CaCoBu" localSheetId="25">[4]Settings!$G$39:$H$44</definedName>
    <definedName name="CaCoBu" localSheetId="27">[4]Settings!$G$39:$H$44</definedName>
    <definedName name="CaCoBu" localSheetId="28">[4]Settings!$G$39:$H$44</definedName>
    <definedName name="CaCoBu" localSheetId="46">[4]Settings!$G$39:$H$44</definedName>
    <definedName name="CaCoBu" localSheetId="49">[4]Settings!$G$39:$H$44</definedName>
    <definedName name="CaCoBu">[5]Settings!$G$39:$H$44</definedName>
    <definedName name="cad1_filename">[11]Constants!$B$134</definedName>
    <definedName name="cad1_filename_prev">[11]Constants!$B$139</definedName>
    <definedName name="cad1_path">[11]Constants!$B$133</definedName>
    <definedName name="cad1_path_prev">[11]Constants!$B$138</definedName>
    <definedName name="cad1_ws1">[11]Constants!$B$135</definedName>
    <definedName name="CALENDAR_MONTH">MONTH(DATEVALUE(#REF! &amp; " 1"))</definedName>
    <definedName name="CallMethod" localSheetId="31">[4]Hybrids!$N$5:$N$6</definedName>
    <definedName name="CallMethod" localSheetId="32">[4]Hybrids!$N$5:$N$6</definedName>
    <definedName name="CallMethod" localSheetId="33">[4]Hybrids!$N$5:$N$6</definedName>
    <definedName name="CallMethod" localSheetId="9">[4]Hybrids!$N$5:$N$6</definedName>
    <definedName name="CallMethod" localSheetId="10">[4]Hybrids!$N$5:$N$6</definedName>
    <definedName name="CallMethod" localSheetId="30">[4]Hybrids!$N$5:$N$6</definedName>
    <definedName name="CallMethod" localSheetId="23">[4]Hybrids!$N$5:$N$6</definedName>
    <definedName name="CallMethod" localSheetId="24">[4]Hybrids!$N$5:$N$6</definedName>
    <definedName name="CallMethod" localSheetId="25">[4]Hybrids!$N$5:$N$6</definedName>
    <definedName name="CallMethod" localSheetId="27">[4]Hybrids!$N$5:$N$6</definedName>
    <definedName name="CallMethod" localSheetId="28">[4]Hybrids!$N$5:$N$6</definedName>
    <definedName name="CallMethod" localSheetId="46">[4]Hybrids!$N$5:$N$6</definedName>
    <definedName name="CallMethod" localSheetId="49">[4]Hybrids!$N$5:$N$6</definedName>
    <definedName name="CallMethod">[5]Hybrids!$N$5:$N$6</definedName>
    <definedName name="Carlos" localSheetId="27">#REF!</definedName>
    <definedName name="Carlos" localSheetId="1">#REF!</definedName>
    <definedName name="Carlos" localSheetId="59">#REF!</definedName>
    <definedName name="Carlos" localSheetId="61">#REF!</definedName>
    <definedName name="Carlos" localSheetId="60">#REF!</definedName>
    <definedName name="Carlos" localSheetId="15">#REF!</definedName>
    <definedName name="Carlos">#REF!</definedName>
    <definedName name="CAS_PrintRange" localSheetId="31">[4]ActualsCalc!$A$2:$Z$5,[4]ActualsCalc!$A$22:$Z$25,[4]ActualsCalc!$A$29:$Z$78,[4]ActualsCalc!$A$94:$Z$473,[4]ActualsCalc!$A$162:$Z$196,[4]ActualsCalc!$A$579:$Z$722,[4]ActualsCalc!$A$876:$Z$960,[4]ActualsCalc!$A$1051:$Z$1236</definedName>
    <definedName name="CAS_PrintRange" localSheetId="32">[4]ActualsCalc!$A$2:$Z$5,[4]ActualsCalc!$A$22:$Z$25,[4]ActualsCalc!$A$29:$Z$78,[4]ActualsCalc!$A$94:$Z$473,[4]ActualsCalc!$A$162:$Z$196,[4]ActualsCalc!$A$579:$Z$722,[4]ActualsCalc!$A$876:$Z$960,[4]ActualsCalc!$A$1051:$Z$1236</definedName>
    <definedName name="CAS_PrintRange" localSheetId="33">[4]ActualsCalc!$A$2:$Z$5,[4]ActualsCalc!$A$22:$Z$25,[4]ActualsCalc!$A$29:$Z$78,[4]ActualsCalc!$A$94:$Z$473,[4]ActualsCalc!$A$162:$Z$196,[4]ActualsCalc!$A$579:$Z$722,[4]ActualsCalc!$A$876:$Z$960,[4]ActualsCalc!$A$1051:$Z$1236</definedName>
    <definedName name="CAS_PrintRange" localSheetId="9">[4]ActualsCalc!$A$2:$Z$5,[4]ActualsCalc!$A$22:$Z$25,[4]ActualsCalc!$A$29:$Z$78,[4]ActualsCalc!$A$94:$Z$473,[4]ActualsCalc!$A$162:$Z$196,[4]ActualsCalc!$A$579:$Z$722,[4]ActualsCalc!$A$876:$Z$960,[4]ActualsCalc!$A$1051:$Z$1236</definedName>
    <definedName name="CAS_PrintRange" localSheetId="10">[4]ActualsCalc!$A$2:$Z$5,[4]ActualsCalc!$A$22:$Z$25,[4]ActualsCalc!$A$29:$Z$78,[4]ActualsCalc!$A$94:$Z$473,[4]ActualsCalc!$A$162:$Z$196,[4]ActualsCalc!$A$579:$Z$722,[4]ActualsCalc!$A$876:$Z$960,[4]ActualsCalc!$A$1051:$Z$1236</definedName>
    <definedName name="CAS_PrintRange" localSheetId="30">[4]ActualsCalc!$A$2:$Z$5,[4]ActualsCalc!$A$22:$Z$25,[4]ActualsCalc!$A$29:$Z$78,[4]ActualsCalc!$A$94:$Z$473,[4]ActualsCalc!$A$162:$Z$196,[4]ActualsCalc!$A$579:$Z$722,[4]ActualsCalc!$A$876:$Z$960,[4]ActualsCalc!$A$1051:$Z$1236</definedName>
    <definedName name="CAS_PrintRange" localSheetId="23">[4]ActualsCalc!$A$2:$Z$5,[4]ActualsCalc!$A$22:$Z$25,[4]ActualsCalc!$A$29:$Z$78,[4]ActualsCalc!$A$94:$Z$473,[4]ActualsCalc!$A$162:$Z$196,[4]ActualsCalc!$A$579:$Z$722,[4]ActualsCalc!$A$876:$Z$960,[4]ActualsCalc!$A$1051:$Z$1236</definedName>
    <definedName name="CAS_PrintRange" localSheetId="24">[4]ActualsCalc!$A$2:$Z$5,[4]ActualsCalc!$A$22:$Z$25,[4]ActualsCalc!$A$29:$Z$78,[4]ActualsCalc!$A$94:$Z$473,[4]ActualsCalc!$A$162:$Z$196,[4]ActualsCalc!$A$579:$Z$722,[4]ActualsCalc!$A$876:$Z$960,[4]ActualsCalc!$A$1051:$Z$1236</definedName>
    <definedName name="CAS_PrintRange" localSheetId="25">[4]ActualsCalc!$A$2:$Z$5,[4]ActualsCalc!$A$22:$Z$25,[4]ActualsCalc!$A$29:$Z$78,[4]ActualsCalc!$A$94:$Z$473,[4]ActualsCalc!$A$162:$Z$196,[4]ActualsCalc!$A$579:$Z$722,[4]ActualsCalc!$A$876:$Z$960,[4]ActualsCalc!$A$1051:$Z$1236</definedName>
    <definedName name="CAS_PrintRange" localSheetId="27">[4]ActualsCalc!$A$2:$Z$5,[4]ActualsCalc!$A$22:$Z$25,[4]ActualsCalc!$A$29:$Z$78,[4]ActualsCalc!$A$94:$Z$473,[4]ActualsCalc!$A$162:$Z$196,[4]ActualsCalc!$A$579:$Z$722,[4]ActualsCalc!$A$876:$Z$960,[4]ActualsCalc!$A$1051:$Z$1236</definedName>
    <definedName name="CAS_PrintRange" localSheetId="28">[4]ActualsCalc!$A$2:$Z$5,[4]ActualsCalc!$A$22:$Z$25,[4]ActualsCalc!$A$29:$Z$78,[4]ActualsCalc!$A$94:$Z$473,[4]ActualsCalc!$A$162:$Z$196,[4]ActualsCalc!$A$579:$Z$722,[4]ActualsCalc!$A$876:$Z$960,[4]ActualsCalc!$A$1051:$Z$1236</definedName>
    <definedName name="CAS_PrintRange" localSheetId="46">[4]ActualsCalc!$A$2:$Z$5,[4]ActualsCalc!$A$22:$Z$25,[4]ActualsCalc!$A$29:$Z$78,[4]ActualsCalc!$A$94:$Z$473,[4]ActualsCalc!$A$162:$Z$196,[4]ActualsCalc!$A$579:$Z$722,[4]ActualsCalc!$A$876:$Z$960,[4]ActualsCalc!$A$1051:$Z$1236</definedName>
    <definedName name="CAS_PrintRange" localSheetId="49">[4]ActualsCalc!$A$2:$Z$5,[4]ActualsCalc!$A$22:$Z$25,[4]ActualsCalc!$A$29:$Z$78,[4]ActualsCalc!$A$94:$Z$473,[4]ActualsCalc!$A$162:$Z$196,[4]ActualsCalc!$A$579:$Z$722,[4]ActualsCalc!$A$876:$Z$960,[4]ActualsCalc!$A$1051:$Z$1236</definedName>
    <definedName name="CAS_PrintRange">[5]ActualsCalc!$A$2:$Z$5,[5]ActualsCalc!$A$22:$Z$25,[5]ActualsCalc!$A$29:$Z$78,[5]ActualsCalc!$A$94:$Z$473,[5]ActualsCalc!$A$162:$Z$196,[5]ActualsCalc!$A$579:$Z$722,[5]ActualsCalc!$A$876:$Z$960,[5]ActualsCalc!$A$1051:$Z$1236</definedName>
    <definedName name="CCR_FULL">#REF!</definedName>
    <definedName name="CCR_IMM">#REF!</definedName>
    <definedName name="CCR_OEM">#REF!</definedName>
    <definedName name="CCR_SIMPLIFIED">#REF!</definedName>
    <definedName name="CCROTC">#REF!</definedName>
    <definedName name="CCRSFT">#REF!</definedName>
    <definedName name="CoCyBu" localSheetId="31">[4]Settings!$G$45:$H$50</definedName>
    <definedName name="CoCyBu" localSheetId="32">[4]Settings!$G$45:$H$50</definedName>
    <definedName name="CoCyBu" localSheetId="33">[4]Settings!$G$45:$H$50</definedName>
    <definedName name="CoCyBu" localSheetId="9">[4]Settings!$G$45:$H$50</definedName>
    <definedName name="CoCyBu" localSheetId="10">[4]Settings!$G$45:$H$50</definedName>
    <definedName name="CoCyBu" localSheetId="30">[4]Settings!$G$45:$H$50</definedName>
    <definedName name="CoCyBu" localSheetId="23">[4]Settings!$G$45:$H$50</definedName>
    <definedName name="CoCyBu" localSheetId="24">[4]Settings!$G$45:$H$50</definedName>
    <definedName name="CoCyBu" localSheetId="25">[4]Settings!$G$45:$H$50</definedName>
    <definedName name="CoCyBu" localSheetId="27">[4]Settings!$G$45:$H$50</definedName>
    <definedName name="CoCyBu" localSheetId="28">[4]Settings!$G$45:$H$50</definedName>
    <definedName name="CoCyBu" localSheetId="46">[4]Settings!$G$45:$H$50</definedName>
    <definedName name="CoCyBu" localSheetId="49">[4]Settings!$G$45:$H$50</definedName>
    <definedName name="CoCyBu">[5]Settings!$G$45:$H$50</definedName>
    <definedName name="COF" localSheetId="26">'[12]Lists-Aux'!$G:$G</definedName>
    <definedName name="COF">#REF!</definedName>
    <definedName name="COI" localSheetId="26">'[9]Lists-Aux'!$H:$H</definedName>
    <definedName name="COI">#REF!</definedName>
    <definedName name="ColumnShiftIn" localSheetId="31">[4]CompareQ!$I$1</definedName>
    <definedName name="ColumnShiftIn" localSheetId="32">[4]CompareQ!$I$1</definedName>
    <definedName name="ColumnShiftIn" localSheetId="33">[4]CompareQ!$I$1</definedName>
    <definedName name="ColumnShiftIn" localSheetId="9">[4]CompareQ!$I$1</definedName>
    <definedName name="ColumnShiftIn" localSheetId="10">[4]CompareQ!$I$1</definedName>
    <definedName name="ColumnShiftIn" localSheetId="30">[4]CompareQ!$I$1</definedName>
    <definedName name="ColumnShiftIn" localSheetId="23">[4]CompareQ!$I$1</definedName>
    <definedName name="ColumnShiftIn" localSheetId="24">[4]CompareQ!$I$1</definedName>
    <definedName name="ColumnShiftIn" localSheetId="25">[4]CompareQ!$I$1</definedName>
    <definedName name="ColumnShiftIn" localSheetId="27">[4]CompareQ!$I$1</definedName>
    <definedName name="ColumnShiftIn" localSheetId="28">[4]CompareQ!$I$1</definedName>
    <definedName name="ColumnShiftIn" localSheetId="46">[4]CompareQ!$I$1</definedName>
    <definedName name="ColumnShiftIn" localSheetId="49">[4]CompareQ!$I$1</definedName>
    <definedName name="ColumnShiftIn">[5]CompareQ!$I$1</definedName>
    <definedName name="ColumnShiftText" localSheetId="31">[4]CompareQ!$D$3</definedName>
    <definedName name="ColumnShiftText" localSheetId="32">[4]CompareQ!$D$3</definedName>
    <definedName name="ColumnShiftText" localSheetId="33">[4]CompareQ!$D$3</definedName>
    <definedName name="ColumnShiftText" localSheetId="9">[4]CompareQ!$D$3</definedName>
    <definedName name="ColumnShiftText" localSheetId="10">[4]CompareQ!$D$3</definedName>
    <definedName name="ColumnShiftText" localSheetId="30">[4]CompareQ!$D$3</definedName>
    <definedName name="ColumnShiftText" localSheetId="23">[4]CompareQ!$D$3</definedName>
    <definedName name="ColumnShiftText" localSheetId="24">[4]CompareQ!$D$3</definedName>
    <definedName name="ColumnShiftText" localSheetId="25">[4]CompareQ!$D$3</definedName>
    <definedName name="ColumnShiftText" localSheetId="27">[4]CompareQ!$D$3</definedName>
    <definedName name="ColumnShiftText" localSheetId="28">[4]CompareQ!$D$3</definedName>
    <definedName name="ColumnShiftText" localSheetId="46">[4]CompareQ!$D$3</definedName>
    <definedName name="ColumnShiftText" localSheetId="49">[4]CompareQ!$D$3</definedName>
    <definedName name="ColumnShiftText">[5]CompareQ!$D$3</definedName>
    <definedName name="confor" localSheetId="31">[4]Settings!$AD$7:$AH$16</definedName>
    <definedName name="confor" localSheetId="32">[4]Settings!$AD$7:$AH$16</definedName>
    <definedName name="confor" localSheetId="33">[4]Settings!$AD$7:$AH$16</definedName>
    <definedName name="confor" localSheetId="9">[4]Settings!$AD$7:$AH$16</definedName>
    <definedName name="confor" localSheetId="10">[4]Settings!$AD$7:$AH$16</definedName>
    <definedName name="confor" localSheetId="30">[4]Settings!$AD$7:$AH$16</definedName>
    <definedName name="confor" localSheetId="23">[4]Settings!$AD$7:$AH$16</definedName>
    <definedName name="confor" localSheetId="24">[4]Settings!$AD$7:$AH$16</definedName>
    <definedName name="confor" localSheetId="25">[4]Settings!$AD$7:$AH$16</definedName>
    <definedName name="confor" localSheetId="27">[4]Settings!$AD$7:$AH$16</definedName>
    <definedName name="confor" localSheetId="28">[4]Settings!$AD$7:$AH$16</definedName>
    <definedName name="confor" localSheetId="46">[4]Settings!$AD$7:$AH$16</definedName>
    <definedName name="confor" localSheetId="49">[4]Settings!$AD$7:$AH$16</definedName>
    <definedName name="confor">[5]Settings!$AD$7:$AH$16</definedName>
    <definedName name="CP" localSheetId="26">'[9]Lists-Aux'!$I:$I</definedName>
    <definedName name="CP">#REF!</definedName>
    <definedName name="CQS" localSheetId="26">'[9]Lists-Aux'!$J:$J</definedName>
    <definedName name="CQS">#REF!</definedName>
    <definedName name="CR_3" localSheetId="27">'[14]Regulatory Capital'!#REF!</definedName>
    <definedName name="CR_3" localSheetId="59">'[14]Regulatory Capital'!#REF!</definedName>
    <definedName name="CR_3" localSheetId="61">'[14]Regulatory Capital'!#REF!</definedName>
    <definedName name="CR_3" localSheetId="60">'[14]Regulatory Capital'!#REF!</definedName>
    <definedName name="CR_3">'[14]Regulatory Capital'!#REF!</definedName>
    <definedName name="CR_4" localSheetId="27">'[14]Regulatory Capital'!#REF!</definedName>
    <definedName name="CR_4" localSheetId="59">'[14]Regulatory Capital'!#REF!</definedName>
    <definedName name="CR_4" localSheetId="61">'[14]Regulatory Capital'!#REF!</definedName>
    <definedName name="CR_4" localSheetId="60">'[14]Regulatory Capital'!#REF!</definedName>
    <definedName name="CR_4">'[14]Regulatory Capital'!#REF!</definedName>
    <definedName name="CR_5" localSheetId="27">'[14]Regulatory Capital'!#REF!</definedName>
    <definedName name="CR_5" localSheetId="59">'[14]Regulatory Capital'!#REF!</definedName>
    <definedName name="CR_5" localSheetId="61">'[14]Regulatory Capital'!#REF!</definedName>
    <definedName name="CR_5" localSheetId="60">'[14]Regulatory Capital'!#REF!</definedName>
    <definedName name="CR_5">'[14]Regulatory Capital'!#REF!</definedName>
    <definedName name="CREDRISK_IRB">#REF!</definedName>
    <definedName name="CREDRISK_IRBEQ_IM">#REF!</definedName>
    <definedName name="CREDRISK_IRBEQ_PDLGD">#REF!</definedName>
    <definedName name="CREDRISK_IRBEQ_SRW">#REF!</definedName>
    <definedName name="CREDRISK_SA">#REF!</definedName>
    <definedName name="cs_1dhvar_current" localSheetId="27">'[14]Risk Measures for IMA'!#REF!</definedName>
    <definedName name="cs_1dhvar_current" localSheetId="59">'[14]Risk Measures for IMA'!#REF!</definedName>
    <definedName name="cs_1dhvar_current" localSheetId="61">'[14]Risk Measures for IMA'!#REF!</definedName>
    <definedName name="cs_1dhvar_current" localSheetId="60">'[14]Risk Measures for IMA'!#REF!</definedName>
    <definedName name="cs_1dhvar_current">'[14]Risk Measures for IMA'!#REF!</definedName>
    <definedName name="cs_1dhvar_prev">'[14]Risk Measures for IMA'!#REF!</definedName>
    <definedName name="CS_CY">'[11]Risk Measures for IMA'!$Y:$Y</definedName>
    <definedName name="CS_PP">'[11]Risk Measures for IMA'!$AF:$AF</definedName>
    <definedName name="CS_PY">'[11]Risk Measures for IMA'!$R:$R</definedName>
    <definedName name="CT" localSheetId="26">'[9]Lists-Aux'!$K:$K</definedName>
    <definedName name="CT">#REF!</definedName>
    <definedName name="CT1S" localSheetId="31">[4]Settings!$J$7:$L$11</definedName>
    <definedName name="CT1S" localSheetId="32">[4]Settings!$J$7:$L$11</definedName>
    <definedName name="CT1S" localSheetId="33">[4]Settings!$J$7:$L$11</definedName>
    <definedName name="CT1S" localSheetId="9">[4]Settings!$J$7:$L$11</definedName>
    <definedName name="CT1S" localSheetId="10">[4]Settings!$J$7:$L$11</definedName>
    <definedName name="CT1S" localSheetId="30">[4]Settings!$J$7:$L$11</definedName>
    <definedName name="CT1S" localSheetId="23">[4]Settings!$J$7:$L$11</definedName>
    <definedName name="CT1S" localSheetId="24">[4]Settings!$J$7:$L$11</definedName>
    <definedName name="CT1S" localSheetId="25">[4]Settings!$J$7:$L$11</definedName>
    <definedName name="CT1S" localSheetId="27">[4]Settings!$J$7:$L$11</definedName>
    <definedName name="CT1S" localSheetId="28">[4]Settings!$J$7:$L$11</definedName>
    <definedName name="CT1S" localSheetId="46">[4]Settings!$J$7:$L$11</definedName>
    <definedName name="CT1S" localSheetId="49">[4]Settings!$J$7:$L$11</definedName>
    <definedName name="CT1S">[5]Settings!$J$7:$L$11</definedName>
    <definedName name="Date_AVA">[11]Constants!$B$88</definedName>
    <definedName name="Date_Capital">[11]Constants!$B$70</definedName>
    <definedName name="DCM" localSheetId="31" hidden="1">{"'Intranet Graphs'!$M$58","'Intranet Graphs'!$J$64","'Intranet Graphs'!$P$45"}</definedName>
    <definedName name="DCM" localSheetId="32" hidden="1">{"'Intranet Graphs'!$M$58","'Intranet Graphs'!$J$64","'Intranet Graphs'!$P$45"}</definedName>
    <definedName name="DCM" localSheetId="33" hidden="1">{"'Intranet Graphs'!$M$58","'Intranet Graphs'!$J$64","'Intranet Graphs'!$P$45"}</definedName>
    <definedName name="DCM" localSheetId="9" hidden="1">{"'Intranet Graphs'!$M$58","'Intranet Graphs'!$J$64","'Intranet Graphs'!$P$45"}</definedName>
    <definedName name="DCM" localSheetId="10" hidden="1">{"'Intranet Graphs'!$M$58","'Intranet Graphs'!$J$64","'Intranet Graphs'!$P$45"}</definedName>
    <definedName name="DCM" localSheetId="30" hidden="1">{"'Intranet Graphs'!$M$58","'Intranet Graphs'!$J$64","'Intranet Graphs'!$P$45"}</definedName>
    <definedName name="DCM" localSheetId="23" hidden="1">{"'Intranet Graphs'!$M$58","'Intranet Graphs'!$J$64","'Intranet Graphs'!$P$45"}</definedName>
    <definedName name="DCM" localSheetId="24" hidden="1">{"'Intranet Graphs'!$M$58","'Intranet Graphs'!$J$64","'Intranet Graphs'!$P$45"}</definedName>
    <definedName name="DCM" localSheetId="25" hidden="1">{"'Intranet Graphs'!$M$58","'Intranet Graphs'!$J$64","'Intranet Graphs'!$P$45"}</definedName>
    <definedName name="DCM" localSheetId="27" hidden="1">{"'Intranet Graphs'!$M$58","'Intranet Graphs'!$J$64","'Intranet Graphs'!$P$45"}</definedName>
    <definedName name="DCM" localSheetId="28" hidden="1">{"'Intranet Graphs'!$M$58","'Intranet Graphs'!$J$64","'Intranet Graphs'!$P$45"}</definedName>
    <definedName name="DCM" localSheetId="50" hidden="1">{"'Intranet Graphs'!$M$58","'Intranet Graphs'!$J$64","'Intranet Graphs'!$P$45"}</definedName>
    <definedName name="DCM" localSheetId="1" hidden="1">{"'Intranet Graphs'!$M$58","'Intranet Graphs'!$J$64","'Intranet Graphs'!$P$45"}</definedName>
    <definedName name="DCM" localSheetId="58" hidden="1">{"'Intranet Graphs'!$M$58","'Intranet Graphs'!$J$64","'Intranet Graphs'!$P$45"}</definedName>
    <definedName name="DCM" localSheetId="59" hidden="1">{"'Intranet Graphs'!$M$58","'Intranet Graphs'!$J$64","'Intranet Graphs'!$P$45"}</definedName>
    <definedName name="DCM" localSheetId="61" hidden="1">{"'Intranet Graphs'!$M$58","'Intranet Graphs'!$J$64","'Intranet Graphs'!$P$45"}</definedName>
    <definedName name="DCM" localSheetId="60" hidden="1">{"'Intranet Graphs'!$M$58","'Intranet Graphs'!$J$64","'Intranet Graphs'!$P$45"}</definedName>
    <definedName name="DCM" localSheetId="0" hidden="1">{"'Intranet Graphs'!$M$58","'Intranet Graphs'!$J$64","'Intranet Graphs'!$P$45"}</definedName>
    <definedName name="DCM" localSheetId="46" hidden="1">{"'Intranet Graphs'!$M$58","'Intranet Graphs'!$J$64","'Intranet Graphs'!$P$45"}</definedName>
    <definedName name="DCM" localSheetId="3" hidden="1">{"'Intranet Graphs'!$M$58","'Intranet Graphs'!$J$64","'Intranet Graphs'!$P$45"}</definedName>
    <definedName name="DCM" localSheetId="49" hidden="1">{"'Intranet Graphs'!$M$58","'Intranet Graphs'!$J$64","'Intranet Graphs'!$P$45"}</definedName>
    <definedName name="DCM" localSheetId="2" hidden="1">{"'Intranet Graphs'!$M$58","'Intranet Graphs'!$J$64","'Intranet Graphs'!$P$45"}</definedName>
    <definedName name="DCM" hidden="1">{"'Intranet Graphs'!$M$58","'Intranet Graphs'!$J$64","'Intranet Graphs'!$P$45"}</definedName>
    <definedName name="DCMx" localSheetId="31" hidden="1">{"'Intranet Graphs'!$M$58","'Intranet Graphs'!$J$64","'Intranet Graphs'!$P$45"}</definedName>
    <definedName name="DCMx" localSheetId="32" hidden="1">{"'Intranet Graphs'!$M$58","'Intranet Graphs'!$J$64","'Intranet Graphs'!$P$45"}</definedName>
    <definedName name="DCMx" localSheetId="33" hidden="1">{"'Intranet Graphs'!$M$58","'Intranet Graphs'!$J$64","'Intranet Graphs'!$P$45"}</definedName>
    <definedName name="DCMx" localSheetId="9" hidden="1">{"'Intranet Graphs'!$M$58","'Intranet Graphs'!$J$64","'Intranet Graphs'!$P$45"}</definedName>
    <definedName name="DCMx" localSheetId="10" hidden="1">{"'Intranet Graphs'!$M$58","'Intranet Graphs'!$J$64","'Intranet Graphs'!$P$45"}</definedName>
    <definedName name="DCMx" localSheetId="30" hidden="1">{"'Intranet Graphs'!$M$58","'Intranet Graphs'!$J$64","'Intranet Graphs'!$P$45"}</definedName>
    <definedName name="DCMx" localSheetId="23" hidden="1">{"'Intranet Graphs'!$M$58","'Intranet Graphs'!$J$64","'Intranet Graphs'!$P$45"}</definedName>
    <definedName name="DCMx" localSheetId="24" hidden="1">{"'Intranet Graphs'!$M$58","'Intranet Graphs'!$J$64","'Intranet Graphs'!$P$45"}</definedName>
    <definedName name="DCMx" localSheetId="25" hidden="1">{"'Intranet Graphs'!$M$58","'Intranet Graphs'!$J$64","'Intranet Graphs'!$P$45"}</definedName>
    <definedName name="DCMx" localSheetId="27" hidden="1">{"'Intranet Graphs'!$M$58","'Intranet Graphs'!$J$64","'Intranet Graphs'!$P$45"}</definedName>
    <definedName name="DCMx" localSheetId="28" hidden="1">{"'Intranet Graphs'!$M$58","'Intranet Graphs'!$J$64","'Intranet Graphs'!$P$45"}</definedName>
    <definedName name="DCMx" localSheetId="50" hidden="1">{"'Intranet Graphs'!$M$58","'Intranet Graphs'!$J$64","'Intranet Graphs'!$P$45"}</definedName>
    <definedName name="DCMx" localSheetId="1" hidden="1">{"'Intranet Graphs'!$M$58","'Intranet Graphs'!$J$64","'Intranet Graphs'!$P$45"}</definedName>
    <definedName name="DCMx" localSheetId="58" hidden="1">{"'Intranet Graphs'!$M$58","'Intranet Graphs'!$J$64","'Intranet Graphs'!$P$45"}</definedName>
    <definedName name="DCMx" localSheetId="59" hidden="1">{"'Intranet Graphs'!$M$58","'Intranet Graphs'!$J$64","'Intranet Graphs'!$P$45"}</definedName>
    <definedName name="DCMx" localSheetId="61" hidden="1">{"'Intranet Graphs'!$M$58","'Intranet Graphs'!$J$64","'Intranet Graphs'!$P$45"}</definedName>
    <definedName name="DCMx" localSheetId="60" hidden="1">{"'Intranet Graphs'!$M$58","'Intranet Graphs'!$J$64","'Intranet Graphs'!$P$45"}</definedName>
    <definedName name="DCMx" localSheetId="0" hidden="1">{"'Intranet Graphs'!$M$58","'Intranet Graphs'!$J$64","'Intranet Graphs'!$P$45"}</definedName>
    <definedName name="DCMx" localSheetId="46" hidden="1">{"'Intranet Graphs'!$M$58","'Intranet Graphs'!$J$64","'Intranet Graphs'!$P$45"}</definedName>
    <definedName name="DCMx" localSheetId="3" hidden="1">{"'Intranet Graphs'!$M$58","'Intranet Graphs'!$J$64","'Intranet Graphs'!$P$45"}</definedName>
    <definedName name="DCMx" localSheetId="49" hidden="1">{"'Intranet Graphs'!$M$58","'Intranet Graphs'!$J$64","'Intranet Graphs'!$P$45"}</definedName>
    <definedName name="DCMx" localSheetId="2" hidden="1">{"'Intranet Graphs'!$M$58","'Intranet Graphs'!$J$64","'Intranet Graphs'!$P$45"}</definedName>
    <definedName name="DCMx" hidden="1">{"'Intranet Graphs'!$M$58","'Intranet Graphs'!$J$64","'Intranet Graphs'!$P$45"}</definedName>
    <definedName name="dfd" localSheetId="26">[8]Parameters!#REF!</definedName>
    <definedName name="dfd">#REF!</definedName>
    <definedName name="DimensionsNames" localSheetId="26">[12]Dimensions!$B$2:$B$79</definedName>
    <definedName name="DimensionsNames">#REF!</definedName>
    <definedName name="dsa" localSheetId="27">#REF!</definedName>
    <definedName name="dsa" localSheetId="1">#REF!</definedName>
    <definedName name="dsa" localSheetId="59">#REF!</definedName>
    <definedName name="dsa" localSheetId="61">#REF!</definedName>
    <definedName name="dsa" localSheetId="60">#REF!</definedName>
    <definedName name="dsa" localSheetId="15">#REF!</definedName>
    <definedName name="dsa">#REF!</definedName>
    <definedName name="edc" localSheetId="26">[15]Members!$D$3:E$2477</definedName>
    <definedName name="edc">#REF!</definedName>
    <definedName name="Eps" localSheetId="31">[4]Settings!$D$44</definedName>
    <definedName name="Eps" localSheetId="32">[4]Settings!$D$44</definedName>
    <definedName name="Eps" localSheetId="33">[4]Settings!$D$44</definedName>
    <definedName name="Eps" localSheetId="9">[4]Settings!$D$44</definedName>
    <definedName name="Eps" localSheetId="10">[4]Settings!$D$44</definedName>
    <definedName name="Eps" localSheetId="30">[4]Settings!$D$44</definedName>
    <definedName name="Eps" localSheetId="23">[4]Settings!$D$44</definedName>
    <definedName name="Eps" localSheetId="24">[4]Settings!$D$44</definedName>
    <definedName name="Eps" localSheetId="25">[4]Settings!$D$44</definedName>
    <definedName name="Eps" localSheetId="27">[4]Settings!$D$44</definedName>
    <definedName name="Eps" localSheetId="28">[4]Settings!$D$44</definedName>
    <definedName name="Eps" localSheetId="46">[4]Settings!$D$44</definedName>
    <definedName name="Eps" localSheetId="49">[4]Settings!$D$44</definedName>
    <definedName name="Eps">[5]Settings!$D$44</definedName>
    <definedName name="eq_1dhvar_current" localSheetId="27">'[14]Risk Measures for IMA'!#REF!</definedName>
    <definedName name="eq_1dhvar_current" localSheetId="59">'[14]Risk Measures for IMA'!#REF!</definedName>
    <definedName name="eq_1dhvar_current" localSheetId="61">'[14]Risk Measures for IMA'!#REF!</definedName>
    <definedName name="eq_1dhvar_current" localSheetId="60">'[14]Risk Measures for IMA'!#REF!</definedName>
    <definedName name="eq_1dhvar_current">'[14]Risk Measures for IMA'!#REF!</definedName>
    <definedName name="eq_1dhvar_prev" localSheetId="27">'[14]Risk Measures for IMA'!#REF!</definedName>
    <definedName name="eq_1dhvar_prev" localSheetId="59">'[14]Risk Measures for IMA'!#REF!</definedName>
    <definedName name="eq_1dhvar_prev" localSheetId="61">'[14]Risk Measures for IMA'!#REF!</definedName>
    <definedName name="eq_1dhvar_prev" localSheetId="60">'[14]Risk Measures for IMA'!#REF!</definedName>
    <definedName name="eq_1dhvar_prev">'[14]Risk Measures for IMA'!#REF!</definedName>
    <definedName name="EQ_CY">'[11]Risk Measures for IMA'!$Z:$Z</definedName>
    <definedName name="EQ_PP">'[11]Risk Measures for IMA'!$AG:$AG</definedName>
    <definedName name="EQ_PY">'[11]Risk Measures for IMA'!$S:$S</definedName>
    <definedName name="ER" localSheetId="26">'[9]Lists-Aux'!$N:$N</definedName>
    <definedName name="ER">#REF!</definedName>
    <definedName name="ExclAD" localSheetId="31">[4]ActualsCalc!$I$1</definedName>
    <definedName name="ExclAD" localSheetId="32">[4]ActualsCalc!$I$1</definedName>
    <definedName name="ExclAD" localSheetId="33">[4]ActualsCalc!$I$1</definedName>
    <definedName name="ExclAD" localSheetId="9">[4]ActualsCalc!$I$1</definedName>
    <definedName name="ExclAD" localSheetId="10">[4]ActualsCalc!$I$1</definedName>
    <definedName name="ExclAD" localSheetId="30">[4]ActualsCalc!$I$1</definedName>
    <definedName name="ExclAD" localSheetId="23">[4]ActualsCalc!$I$1</definedName>
    <definedName name="ExclAD" localSheetId="24">[4]ActualsCalc!$I$1</definedName>
    <definedName name="ExclAD" localSheetId="25">[4]ActualsCalc!$I$1</definedName>
    <definedName name="ExclAD" localSheetId="27">[4]ActualsCalc!$I$1</definedName>
    <definedName name="ExclAD" localSheetId="28">[4]ActualsCalc!$I$1</definedName>
    <definedName name="ExclAD" localSheetId="46">[4]ActualsCalc!$I$1</definedName>
    <definedName name="ExclAD" localSheetId="49">[4]ActualsCalc!$I$1</definedName>
    <definedName name="ExclAD">[5]ActualsCalc!$I$1</definedName>
    <definedName name="EXP_GOV">#REF!</definedName>
    <definedName name="factk">[11]Constants!$B$50</definedName>
    <definedName name="factm">[11]Constants!$B$49</definedName>
    <definedName name="FailedCheck" localSheetId="31">[4]Checks!$D$1</definedName>
    <definedName name="FailedCheck" localSheetId="32">[4]Checks!$D$1</definedName>
    <definedName name="FailedCheck" localSheetId="33">[4]Checks!$D$1</definedName>
    <definedName name="FailedCheck" localSheetId="9">[4]Checks!$D$1</definedName>
    <definedName name="FailedCheck" localSheetId="10">[4]Checks!$D$1</definedName>
    <definedName name="FailedCheck" localSheetId="30">[4]Checks!$D$1</definedName>
    <definedName name="FailedCheck" localSheetId="23">[4]Checks!$D$1</definedName>
    <definedName name="FailedCheck" localSheetId="24">[4]Checks!$D$1</definedName>
    <definedName name="FailedCheck" localSheetId="25">[4]Checks!$D$1</definedName>
    <definedName name="FailedCheck" localSheetId="27">[4]Checks!$D$1</definedName>
    <definedName name="FailedCheck" localSheetId="28">[4]Checks!$D$1</definedName>
    <definedName name="FailedCheck" localSheetId="46">[4]Checks!$D$1</definedName>
    <definedName name="FailedCheck" localSheetId="49">[4]Checks!$D$1</definedName>
    <definedName name="FailedCheck">[5]Checks!$D$1</definedName>
    <definedName name="FCccys" localSheetId="31">[4]ActualsCalc!$C$27:$C$38</definedName>
    <definedName name="FCccys" localSheetId="32">[4]ActualsCalc!$C$27:$C$38</definedName>
    <definedName name="FCccys" localSheetId="33">[4]ActualsCalc!$C$27:$C$38</definedName>
    <definedName name="FCccys" localSheetId="9">[4]ActualsCalc!$C$27:$C$38</definedName>
    <definedName name="FCccys" localSheetId="10">[4]ActualsCalc!$C$27:$C$38</definedName>
    <definedName name="FCccys" localSheetId="30">[4]ActualsCalc!$C$27:$C$38</definedName>
    <definedName name="FCccys" localSheetId="23">[4]ActualsCalc!$C$27:$C$38</definedName>
    <definedName name="FCccys" localSheetId="24">[4]ActualsCalc!$C$27:$C$38</definedName>
    <definedName name="FCccys" localSheetId="25">[4]ActualsCalc!$C$27:$C$38</definedName>
    <definedName name="FCccys" localSheetId="27">[4]ActualsCalc!$C$27:$C$38</definedName>
    <definedName name="FCccys" localSheetId="28">[4]ActualsCalc!$C$27:$C$38</definedName>
    <definedName name="FCccys" localSheetId="46">[4]ActualsCalc!$C$27:$C$38</definedName>
    <definedName name="FCccys" localSheetId="49">[4]ActualsCalc!$C$27:$C$38</definedName>
    <definedName name="FCccys">[5]ActualsCalc!$C$27:$C$38</definedName>
    <definedName name="FCyear" localSheetId="31">[4]Forecasts!$W$5</definedName>
    <definedName name="FCyear" localSheetId="32">[4]Forecasts!$W$5</definedName>
    <definedName name="FCyear" localSheetId="33">[4]Forecasts!$W$5</definedName>
    <definedName name="FCyear" localSheetId="9">[4]Forecasts!$W$5</definedName>
    <definedName name="FCyear" localSheetId="10">[4]Forecasts!$W$5</definedName>
    <definedName name="FCyear" localSheetId="30">[4]Forecasts!$W$5</definedName>
    <definedName name="FCyear" localSheetId="23">[4]Forecasts!$W$5</definedName>
    <definedName name="FCyear" localSheetId="24">[4]Forecasts!$W$5</definedName>
    <definedName name="FCyear" localSheetId="25">[4]Forecasts!$W$5</definedName>
    <definedName name="FCyear" localSheetId="27">[4]Forecasts!$W$5</definedName>
    <definedName name="FCyear" localSheetId="28">[4]Forecasts!$W$5</definedName>
    <definedName name="FCyear" localSheetId="46">[4]Forecasts!$W$5</definedName>
    <definedName name="FCyear" localSheetId="49">[4]Forecasts!$W$5</definedName>
    <definedName name="FCyear">[5]Forecasts!$W$5</definedName>
    <definedName name="fdsg" localSheetId="1">'[1]Table 39_'!#REF!</definedName>
    <definedName name="fdsg" localSheetId="59">'[1]Table 39_'!#REF!</definedName>
    <definedName name="fdsg" localSheetId="61">'[1]Table 39_'!#REF!</definedName>
    <definedName name="fdsg" localSheetId="60">'[1]Table 39_'!#REF!</definedName>
    <definedName name="fdsg" localSheetId="15">'[1]Table 39_'!#REF!</definedName>
    <definedName name="fdsg">'[1]Table 39_'!#REF!</definedName>
    <definedName name="FEE_COM_INCOME">#REF!</definedName>
    <definedName name="fgf">'[3]Table 39_'!#REF!</definedName>
    <definedName name="FirstForecastDate" localSheetId="31">[4]ActualsCalc!$BZ$3</definedName>
    <definedName name="FirstForecastDate" localSheetId="32">[4]ActualsCalc!$BZ$3</definedName>
    <definedName name="FirstForecastDate" localSheetId="33">[4]ActualsCalc!$BZ$3</definedName>
    <definedName name="FirstForecastDate" localSheetId="9">[4]ActualsCalc!$BZ$3</definedName>
    <definedName name="FirstForecastDate" localSheetId="10">[4]ActualsCalc!$BZ$3</definedName>
    <definedName name="FirstForecastDate" localSheetId="30">[4]ActualsCalc!$BZ$3</definedName>
    <definedName name="FirstForecastDate" localSheetId="23">[4]ActualsCalc!$BZ$3</definedName>
    <definedName name="FirstForecastDate" localSheetId="24">[4]ActualsCalc!$BZ$3</definedName>
    <definedName name="FirstForecastDate" localSheetId="25">[4]ActualsCalc!$BZ$3</definedName>
    <definedName name="FirstForecastDate" localSheetId="27">[4]ActualsCalc!$BZ$3</definedName>
    <definedName name="FirstForecastDate" localSheetId="28">[4]ActualsCalc!$BZ$3</definedName>
    <definedName name="FirstForecastDate" localSheetId="46">[4]ActualsCalc!$BZ$3</definedName>
    <definedName name="FirstForecastDate" localSheetId="49">[4]ActualsCalc!$BZ$3</definedName>
    <definedName name="FirstForecastDate">[5]ActualsCalc!$BZ$3</definedName>
    <definedName name="ForecastDates" localSheetId="31">[4]Forecasts!$BI$9:$CC$9</definedName>
    <definedName name="ForecastDates" localSheetId="32">[4]Forecasts!$BI$9:$CC$9</definedName>
    <definedName name="ForecastDates" localSheetId="33">[4]Forecasts!$BI$9:$CC$9</definedName>
    <definedName name="ForecastDates" localSheetId="9">[4]Forecasts!$BI$9:$CC$9</definedName>
    <definedName name="ForecastDates" localSheetId="10">[4]Forecasts!$BI$9:$CC$9</definedName>
    <definedName name="ForecastDates" localSheetId="30">[4]Forecasts!$BI$9:$CC$9</definedName>
    <definedName name="ForecastDates" localSheetId="23">[4]Forecasts!$BI$9:$CC$9</definedName>
    <definedName name="ForecastDates" localSheetId="24">[4]Forecasts!$BI$9:$CC$9</definedName>
    <definedName name="ForecastDates" localSheetId="25">[4]Forecasts!$BI$9:$CC$9</definedName>
    <definedName name="ForecastDates" localSheetId="27">[4]Forecasts!$BI$9:$CC$9</definedName>
    <definedName name="ForecastDates" localSheetId="28">[4]Forecasts!$BI$9:$CC$9</definedName>
    <definedName name="ForecastDates" localSheetId="46">[4]Forecasts!$BI$9:$CC$9</definedName>
    <definedName name="ForecastDates" localSheetId="49">[4]Forecasts!$BI$9:$CC$9</definedName>
    <definedName name="ForecastDates">[5]Forecasts!$BI$9:$CC$9</definedName>
    <definedName name="Frequency">[10]Lists!$A$21:$A$25</definedName>
    <definedName name="FutureDates" localSheetId="31">[4]Forecasts!$AD$5:$AW$5</definedName>
    <definedName name="FutureDates" localSheetId="32">[4]Forecasts!$AD$5:$AW$5</definedName>
    <definedName name="FutureDates" localSheetId="33">[4]Forecasts!$AD$5:$AW$5</definedName>
    <definedName name="FutureDates" localSheetId="9">[4]Forecasts!$AD$5:$AW$5</definedName>
    <definedName name="FutureDates" localSheetId="10">[4]Forecasts!$AD$5:$AW$5</definedName>
    <definedName name="FutureDates" localSheetId="30">[4]Forecasts!$AD$5:$AW$5</definedName>
    <definedName name="FutureDates" localSheetId="23">[4]Forecasts!$AD$5:$AW$5</definedName>
    <definedName name="FutureDates" localSheetId="24">[4]Forecasts!$AD$5:$AW$5</definedName>
    <definedName name="FutureDates" localSheetId="25">[4]Forecasts!$AD$5:$AW$5</definedName>
    <definedName name="FutureDates" localSheetId="27">[4]Forecasts!$AD$5:$AW$5</definedName>
    <definedName name="FutureDates" localSheetId="28">[4]Forecasts!$AD$5:$AW$5</definedName>
    <definedName name="FutureDates" localSheetId="46">[4]Forecasts!$AD$5:$AW$5</definedName>
    <definedName name="FutureDates" localSheetId="49">[4]Forecasts!$AD$5:$AW$5</definedName>
    <definedName name="FutureDates">[5]Forecasts!$AD$5:$AW$5</definedName>
    <definedName name="fx_1dhvar_current" localSheetId="27">'[14]Risk Measures for IMA'!#REF!</definedName>
    <definedName name="fx_1dhvar_current" localSheetId="59">'[14]Risk Measures for IMA'!#REF!</definedName>
    <definedName name="fx_1dhvar_current" localSheetId="61">'[14]Risk Measures for IMA'!#REF!</definedName>
    <definedName name="fx_1dhvar_current" localSheetId="60">'[14]Risk Measures for IMA'!#REF!</definedName>
    <definedName name="fx_1dhvar_current">'[14]Risk Measures for IMA'!#REF!</definedName>
    <definedName name="fx_1dhvar_prev" localSheetId="27">'[14]Risk Measures for IMA'!#REF!</definedName>
    <definedName name="fx_1dhvar_prev" localSheetId="59">'[14]Risk Measures for IMA'!#REF!</definedName>
    <definedName name="fx_1dhvar_prev" localSheetId="61">'[14]Risk Measures for IMA'!#REF!</definedName>
    <definedName name="fx_1dhvar_prev" localSheetId="60">'[14]Risk Measures for IMA'!#REF!</definedName>
    <definedName name="fx_1dhvar_prev">'[14]Risk Measures for IMA'!#REF!</definedName>
    <definedName name="FX_CY">'[11]Risk Measures for IMA'!$AA:$AA</definedName>
    <definedName name="FX_PP">'[11]Risk Measures for IMA'!$AH:$AH</definedName>
    <definedName name="FX_PY">'[11]Risk Measures for IMA'!$T:$T</definedName>
    <definedName name="FXcurrencies" localSheetId="31">[4]ActualsCalc!$C$26:$C$38</definedName>
    <definedName name="FXcurrencies" localSheetId="32">[4]ActualsCalc!$C$26:$C$38</definedName>
    <definedName name="FXcurrencies" localSheetId="33">[4]ActualsCalc!$C$26:$C$38</definedName>
    <definedName name="FXcurrencies" localSheetId="9">[4]ActualsCalc!$C$26:$C$38</definedName>
    <definedName name="FXcurrencies" localSheetId="10">[4]ActualsCalc!$C$26:$C$38</definedName>
    <definedName name="FXcurrencies" localSheetId="30">[4]ActualsCalc!$C$26:$C$38</definedName>
    <definedName name="FXcurrencies" localSheetId="23">[4]ActualsCalc!$C$26:$C$38</definedName>
    <definedName name="FXcurrencies" localSheetId="24">[4]ActualsCalc!$C$26:$C$38</definedName>
    <definedName name="FXcurrencies" localSheetId="25">[4]ActualsCalc!$C$26:$C$38</definedName>
    <definedName name="FXcurrencies" localSheetId="27">[4]ActualsCalc!$C$26:$C$38</definedName>
    <definedName name="FXcurrencies" localSheetId="28">[4]ActualsCalc!$C$26:$C$38</definedName>
    <definedName name="FXcurrencies" localSheetId="46">[4]ActualsCalc!$C$26:$C$38</definedName>
    <definedName name="FXcurrencies" localSheetId="49">[4]ActualsCalc!$C$26:$C$38</definedName>
    <definedName name="FXcurrencies">[5]ActualsCalc!$C$26:$C$38</definedName>
    <definedName name="FXrates" localSheetId="31">[4]ActualsCalc!$C$26:$DD$38</definedName>
    <definedName name="FXrates" localSheetId="32">[4]ActualsCalc!$C$26:$DD$38</definedName>
    <definedName name="FXrates" localSheetId="33">[4]ActualsCalc!$C$26:$DD$38</definedName>
    <definedName name="FXrates" localSheetId="9">[4]ActualsCalc!$C$26:$DD$38</definedName>
    <definedName name="FXrates" localSheetId="10">[4]ActualsCalc!$C$26:$DD$38</definedName>
    <definedName name="FXrates" localSheetId="30">[4]ActualsCalc!$C$26:$DD$38</definedName>
    <definedName name="FXrates" localSheetId="23">[4]ActualsCalc!$C$26:$DD$38</definedName>
    <definedName name="FXrates" localSheetId="24">[4]ActualsCalc!$C$26:$DD$38</definedName>
    <definedName name="FXrates" localSheetId="25">[4]ActualsCalc!$C$26:$DD$38</definedName>
    <definedName name="FXrates" localSheetId="27">[4]ActualsCalc!$C$26:$DD$38</definedName>
    <definedName name="FXrates" localSheetId="28">[4]ActualsCalc!$C$26:$DD$38</definedName>
    <definedName name="FXrates" localSheetId="46">[4]ActualsCalc!$C$26:$DD$38</definedName>
    <definedName name="FXrates" localSheetId="49">[4]ActualsCalc!$C$26:$DD$38</definedName>
    <definedName name="FXrates">[5]ActualsCalc!$C$26:$DD$38</definedName>
    <definedName name="GA" localSheetId="26">'[9]Lists-Aux'!$P:$P</definedName>
    <definedName name="GA">#REF!</definedName>
    <definedName name="Group" localSheetId="26">[8]Parameters!$C$93:$C$94</definedName>
    <definedName name="Group">#REF!</definedName>
    <definedName name="Group2" localSheetId="26">[16]Parameters!$C$42:$C$43</definedName>
    <definedName name="Group2">#REF!</definedName>
    <definedName name="GSII">#REF!</definedName>
    <definedName name="ho" localSheetId="27">#REF!</definedName>
    <definedName name="ho" localSheetId="1">#REF!</definedName>
    <definedName name="ho" localSheetId="59">#REF!</definedName>
    <definedName name="ho" localSheetId="61">#REF!</definedName>
    <definedName name="ho" localSheetId="60">#REF!</definedName>
    <definedName name="ho" localSheetId="15">#REF!</definedName>
    <definedName name="ho">#REF!</definedName>
    <definedName name="holidayrange">[11]Constants!$B$2:$C$7</definedName>
    <definedName name="HTML_CodePage" hidden="1">1252</definedName>
    <definedName name="HTML_Control" localSheetId="31" hidden="1">{"'Intranet Graphs'!$M$58","'Intranet Graphs'!$J$64","'Intranet Graphs'!$P$45"}</definedName>
    <definedName name="HTML_Control" localSheetId="32" hidden="1">{"'Intranet Graphs'!$M$58","'Intranet Graphs'!$J$64","'Intranet Graphs'!$P$45"}</definedName>
    <definedName name="HTML_Control" localSheetId="33" hidden="1">{"'Intranet Graphs'!$M$58","'Intranet Graphs'!$J$64","'Intranet Graphs'!$P$45"}</definedName>
    <definedName name="HTML_Control" localSheetId="9" hidden="1">{"'Intranet Graphs'!$M$58","'Intranet Graphs'!$J$64","'Intranet Graphs'!$P$45"}</definedName>
    <definedName name="HTML_Control" localSheetId="10" hidden="1">{"'Intranet Graphs'!$M$58","'Intranet Graphs'!$J$64","'Intranet Graphs'!$P$45"}</definedName>
    <definedName name="HTML_Control" localSheetId="30" hidden="1">{"'Intranet Graphs'!$M$58","'Intranet Graphs'!$J$64","'Intranet Graphs'!$P$45"}</definedName>
    <definedName name="HTML_Control" localSheetId="23" hidden="1">{"'Intranet Graphs'!$M$58","'Intranet Graphs'!$J$64","'Intranet Graphs'!$P$45"}</definedName>
    <definedName name="HTML_Control" localSheetId="24" hidden="1">{"'Intranet Graphs'!$M$58","'Intranet Graphs'!$J$64","'Intranet Graphs'!$P$45"}</definedName>
    <definedName name="HTML_Control" localSheetId="25" hidden="1">{"'Intranet Graphs'!$M$58","'Intranet Graphs'!$J$64","'Intranet Graphs'!$P$45"}</definedName>
    <definedName name="HTML_Control" localSheetId="27" hidden="1">{"'Intranet Graphs'!$M$58","'Intranet Graphs'!$J$64","'Intranet Graphs'!$P$45"}</definedName>
    <definedName name="HTML_Control" localSheetId="28" hidden="1">{"'Intranet Graphs'!$M$58","'Intranet Graphs'!$J$64","'Intranet Graphs'!$P$45"}</definedName>
    <definedName name="HTML_Control" localSheetId="50" hidden="1">{"'Intranet Graphs'!$M$58","'Intranet Graphs'!$J$64","'Intranet Graphs'!$P$45"}</definedName>
    <definedName name="HTML_Control" localSheetId="1" hidden="1">{"'Intranet Graphs'!$M$58","'Intranet Graphs'!$J$64","'Intranet Graphs'!$P$45"}</definedName>
    <definedName name="HTML_Control" localSheetId="58" hidden="1">{"'Intranet Graphs'!$M$58","'Intranet Graphs'!$J$64","'Intranet Graphs'!$P$45"}</definedName>
    <definedName name="HTML_Control" localSheetId="59" hidden="1">{"'Intranet Graphs'!$M$58","'Intranet Graphs'!$J$64","'Intranet Graphs'!$P$45"}</definedName>
    <definedName name="HTML_Control" localSheetId="61" hidden="1">{"'Intranet Graphs'!$M$58","'Intranet Graphs'!$J$64","'Intranet Graphs'!$P$45"}</definedName>
    <definedName name="HTML_Control" localSheetId="60" hidden="1">{"'Intranet Graphs'!$M$58","'Intranet Graphs'!$J$64","'Intranet Graphs'!$P$45"}</definedName>
    <definedName name="HTML_Control" localSheetId="0" hidden="1">{"'Intranet Graphs'!$M$58","'Intranet Graphs'!$J$64","'Intranet Graphs'!$P$45"}</definedName>
    <definedName name="HTML_Control" localSheetId="46" hidden="1">{"'Intranet Graphs'!$M$58","'Intranet Graphs'!$J$64","'Intranet Graphs'!$P$45"}</definedName>
    <definedName name="HTML_Control" localSheetId="3" hidden="1">{"'Intranet Graphs'!$M$58","'Intranet Graphs'!$J$64","'Intranet Graphs'!$P$45"}</definedName>
    <definedName name="HTML_Control" localSheetId="49" hidden="1">{"'Intranet Graphs'!$M$58","'Intranet Graphs'!$J$64","'Intranet Graphs'!$P$45"}</definedName>
    <definedName name="HTML_Control" localSheetId="2" hidden="1">{"'Intranet Graphs'!$M$58","'Intranet Graphs'!$J$64","'Intranet Graphs'!$P$45"}</definedName>
    <definedName name="HTML_Control" hidden="1">{"'Intranet Graphs'!$M$58","'Intranet Graphs'!$J$64","'Intranet Graphs'!$P$45"}</definedName>
    <definedName name="HTML_Control_NEw" localSheetId="31" hidden="1">{"'Intranet Graphs'!$M$58","'Intranet Graphs'!$J$64","'Intranet Graphs'!$P$45"}</definedName>
    <definedName name="HTML_Control_NEw" localSheetId="32" hidden="1">{"'Intranet Graphs'!$M$58","'Intranet Graphs'!$J$64","'Intranet Graphs'!$P$45"}</definedName>
    <definedName name="HTML_Control_NEw" localSheetId="33" hidden="1">{"'Intranet Graphs'!$M$58","'Intranet Graphs'!$J$64","'Intranet Graphs'!$P$45"}</definedName>
    <definedName name="HTML_Control_NEw" localSheetId="9" hidden="1">{"'Intranet Graphs'!$M$58","'Intranet Graphs'!$J$64","'Intranet Graphs'!$P$45"}</definedName>
    <definedName name="HTML_Control_NEw" localSheetId="10" hidden="1">{"'Intranet Graphs'!$M$58","'Intranet Graphs'!$J$64","'Intranet Graphs'!$P$45"}</definedName>
    <definedName name="HTML_Control_NEw" localSheetId="30" hidden="1">{"'Intranet Graphs'!$M$58","'Intranet Graphs'!$J$64","'Intranet Graphs'!$P$45"}</definedName>
    <definedName name="HTML_Control_NEw" localSheetId="23" hidden="1">{"'Intranet Graphs'!$M$58","'Intranet Graphs'!$J$64","'Intranet Graphs'!$P$45"}</definedName>
    <definedName name="HTML_Control_NEw" localSheetId="24" hidden="1">{"'Intranet Graphs'!$M$58","'Intranet Graphs'!$J$64","'Intranet Graphs'!$P$45"}</definedName>
    <definedName name="HTML_Control_NEw" localSheetId="25" hidden="1">{"'Intranet Graphs'!$M$58","'Intranet Graphs'!$J$64","'Intranet Graphs'!$P$45"}</definedName>
    <definedName name="HTML_Control_NEw" localSheetId="27" hidden="1">{"'Intranet Graphs'!$M$58","'Intranet Graphs'!$J$64","'Intranet Graphs'!$P$45"}</definedName>
    <definedName name="HTML_Control_NEw" localSheetId="28" hidden="1">{"'Intranet Graphs'!$M$58","'Intranet Graphs'!$J$64","'Intranet Graphs'!$P$45"}</definedName>
    <definedName name="HTML_Control_NEw" localSheetId="50" hidden="1">{"'Intranet Graphs'!$M$58","'Intranet Graphs'!$J$64","'Intranet Graphs'!$P$45"}</definedName>
    <definedName name="HTML_Control_NEw" localSheetId="1" hidden="1">{"'Intranet Graphs'!$M$58","'Intranet Graphs'!$J$64","'Intranet Graphs'!$P$45"}</definedName>
    <definedName name="HTML_Control_NEw" localSheetId="58" hidden="1">{"'Intranet Graphs'!$M$58","'Intranet Graphs'!$J$64","'Intranet Graphs'!$P$45"}</definedName>
    <definedName name="HTML_Control_NEw" localSheetId="59" hidden="1">{"'Intranet Graphs'!$M$58","'Intranet Graphs'!$J$64","'Intranet Graphs'!$P$45"}</definedName>
    <definedName name="HTML_Control_NEw" localSheetId="61" hidden="1">{"'Intranet Graphs'!$M$58","'Intranet Graphs'!$J$64","'Intranet Graphs'!$P$45"}</definedName>
    <definedName name="HTML_Control_NEw" localSheetId="60" hidden="1">{"'Intranet Graphs'!$M$58","'Intranet Graphs'!$J$64","'Intranet Graphs'!$P$45"}</definedName>
    <definedName name="HTML_Control_NEw" localSheetId="0" hidden="1">{"'Intranet Graphs'!$M$58","'Intranet Graphs'!$J$64","'Intranet Graphs'!$P$45"}</definedName>
    <definedName name="HTML_Control_NEw" localSheetId="46" hidden="1">{"'Intranet Graphs'!$M$58","'Intranet Graphs'!$J$64","'Intranet Graphs'!$P$45"}</definedName>
    <definedName name="HTML_Control_NEw" localSheetId="3" hidden="1">{"'Intranet Graphs'!$M$58","'Intranet Graphs'!$J$64","'Intranet Graphs'!$P$45"}</definedName>
    <definedName name="HTML_Control_NEw" localSheetId="49" hidden="1">{"'Intranet Graphs'!$M$58","'Intranet Graphs'!$J$64","'Intranet Graphs'!$P$45"}</definedName>
    <definedName name="HTML_Control_NEw" localSheetId="2" hidden="1">{"'Intranet Graphs'!$M$58","'Intranet Graphs'!$J$64","'Intranet Graphs'!$P$45"}</definedName>
    <definedName name="HTML_Control_NEw" hidden="1">{"'Intranet Graphs'!$M$58","'Intranet Graphs'!$J$64","'Intranet Graphs'!$P$45"}</definedName>
    <definedName name="HTML_Controlx" localSheetId="31" hidden="1">{"'Intranet Graphs'!$M$58","'Intranet Graphs'!$J$64","'Intranet Graphs'!$P$45"}</definedName>
    <definedName name="HTML_Controlx" localSheetId="32" hidden="1">{"'Intranet Graphs'!$M$58","'Intranet Graphs'!$J$64","'Intranet Graphs'!$P$45"}</definedName>
    <definedName name="HTML_Controlx" localSheetId="33" hidden="1">{"'Intranet Graphs'!$M$58","'Intranet Graphs'!$J$64","'Intranet Graphs'!$P$45"}</definedName>
    <definedName name="HTML_Controlx" localSheetId="9" hidden="1">{"'Intranet Graphs'!$M$58","'Intranet Graphs'!$J$64","'Intranet Graphs'!$P$45"}</definedName>
    <definedName name="HTML_Controlx" localSheetId="10" hidden="1">{"'Intranet Graphs'!$M$58","'Intranet Graphs'!$J$64","'Intranet Graphs'!$P$45"}</definedName>
    <definedName name="HTML_Controlx" localSheetId="30" hidden="1">{"'Intranet Graphs'!$M$58","'Intranet Graphs'!$J$64","'Intranet Graphs'!$P$45"}</definedName>
    <definedName name="HTML_Controlx" localSheetId="23" hidden="1">{"'Intranet Graphs'!$M$58","'Intranet Graphs'!$J$64","'Intranet Graphs'!$P$45"}</definedName>
    <definedName name="HTML_Controlx" localSheetId="24" hidden="1">{"'Intranet Graphs'!$M$58","'Intranet Graphs'!$J$64","'Intranet Graphs'!$P$45"}</definedName>
    <definedName name="HTML_Controlx" localSheetId="25" hidden="1">{"'Intranet Graphs'!$M$58","'Intranet Graphs'!$J$64","'Intranet Graphs'!$P$45"}</definedName>
    <definedName name="HTML_Controlx" localSheetId="27" hidden="1">{"'Intranet Graphs'!$M$58","'Intranet Graphs'!$J$64","'Intranet Graphs'!$P$45"}</definedName>
    <definedName name="HTML_Controlx" localSheetId="28" hidden="1">{"'Intranet Graphs'!$M$58","'Intranet Graphs'!$J$64","'Intranet Graphs'!$P$45"}</definedName>
    <definedName name="HTML_Controlx" localSheetId="50" hidden="1">{"'Intranet Graphs'!$M$58","'Intranet Graphs'!$J$64","'Intranet Graphs'!$P$45"}</definedName>
    <definedName name="HTML_Controlx" localSheetId="1" hidden="1">{"'Intranet Graphs'!$M$58","'Intranet Graphs'!$J$64","'Intranet Graphs'!$P$45"}</definedName>
    <definedName name="HTML_Controlx" localSheetId="58" hidden="1">{"'Intranet Graphs'!$M$58","'Intranet Graphs'!$J$64","'Intranet Graphs'!$P$45"}</definedName>
    <definedName name="HTML_Controlx" localSheetId="59" hidden="1">{"'Intranet Graphs'!$M$58","'Intranet Graphs'!$J$64","'Intranet Graphs'!$P$45"}</definedName>
    <definedName name="HTML_Controlx" localSheetId="61" hidden="1">{"'Intranet Graphs'!$M$58","'Intranet Graphs'!$J$64","'Intranet Graphs'!$P$45"}</definedName>
    <definedName name="HTML_Controlx" localSheetId="60" hidden="1">{"'Intranet Graphs'!$M$58","'Intranet Graphs'!$J$64","'Intranet Graphs'!$P$45"}</definedName>
    <definedName name="HTML_Controlx" localSheetId="0" hidden="1">{"'Intranet Graphs'!$M$58","'Intranet Graphs'!$J$64","'Intranet Graphs'!$P$45"}</definedName>
    <definedName name="HTML_Controlx" localSheetId="46" hidden="1">{"'Intranet Graphs'!$M$58","'Intranet Graphs'!$J$64","'Intranet Graphs'!$P$45"}</definedName>
    <definedName name="HTML_Controlx" localSheetId="3" hidden="1">{"'Intranet Graphs'!$M$58","'Intranet Graphs'!$J$64","'Intranet Graphs'!$P$45"}</definedName>
    <definedName name="HTML_Controlx" localSheetId="49" hidden="1">{"'Intranet Graphs'!$M$58","'Intranet Graphs'!$J$64","'Intranet Graphs'!$P$45"}</definedName>
    <definedName name="HTML_Controlx" localSheetId="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 localSheetId="26">'[9]Lists-Aux'!$Q:$Q</definedName>
    <definedName name="IM">#REF!</definedName>
    <definedName name="input_copies_path">[11]Constants!$B$36</definedName>
    <definedName name="InputColumn" localSheetId="31">'[4]Capital Base'!$Q$1</definedName>
    <definedName name="InputColumn" localSheetId="32">'[4]Capital Base'!$Q$1</definedName>
    <definedName name="InputColumn" localSheetId="33">'[4]Capital Base'!$Q$1</definedName>
    <definedName name="InputColumn" localSheetId="9">'[4]Capital Base'!$Q$1</definedName>
    <definedName name="InputColumn" localSheetId="10">'[4]Capital Base'!$Q$1</definedName>
    <definedName name="InputColumn" localSheetId="30">'[4]Capital Base'!$Q$1</definedName>
    <definedName name="InputColumn" localSheetId="23">'[4]Capital Base'!$Q$1</definedName>
    <definedName name="InputColumn" localSheetId="24">'[4]Capital Base'!$Q$1</definedName>
    <definedName name="InputColumn" localSheetId="25">'[4]Capital Base'!$Q$1</definedName>
    <definedName name="InputColumn" localSheetId="27">'[4]Capital Base'!$Q$1</definedName>
    <definedName name="InputColumn" localSheetId="28">'[4]Capital Base'!$Q$1</definedName>
    <definedName name="InputColumn" localSheetId="46">'[4]Capital Base'!$Q$1</definedName>
    <definedName name="InputColumn" localSheetId="49">'[4]Capital Base'!$Q$1</definedName>
    <definedName name="InputColumn">'[5]Capital Base'!$Q$1</definedName>
    <definedName name="InputColumnPrevious" localSheetId="31">[4]CompareQ!$I$3</definedName>
    <definedName name="InputColumnPrevious" localSheetId="32">[4]CompareQ!$I$3</definedName>
    <definedName name="InputColumnPrevious" localSheetId="33">[4]CompareQ!$I$3</definedName>
    <definedName name="InputColumnPrevious" localSheetId="9">[4]CompareQ!$I$3</definedName>
    <definedName name="InputColumnPrevious" localSheetId="10">[4]CompareQ!$I$3</definedName>
    <definedName name="InputColumnPrevious" localSheetId="30">[4]CompareQ!$I$3</definedName>
    <definedName name="InputColumnPrevious" localSheetId="23">[4]CompareQ!$I$3</definedName>
    <definedName name="InputColumnPrevious" localSheetId="24">[4]CompareQ!$I$3</definedName>
    <definedName name="InputColumnPrevious" localSheetId="25">[4]CompareQ!$I$3</definedName>
    <definedName name="InputColumnPrevious" localSheetId="27">[4]CompareQ!$I$3</definedName>
    <definedName name="InputColumnPrevious" localSheetId="28">[4]CompareQ!$I$3</definedName>
    <definedName name="InputColumnPrevious" localSheetId="46">[4]CompareQ!$I$3</definedName>
    <definedName name="InputColumnPrevious" localSheetId="49">[4]CompareQ!$I$3</definedName>
    <definedName name="InputColumnPrevious">[5]CompareQ!$I$3</definedName>
    <definedName name="InputQuartersFC" localSheetId="31">[4]Forecasts!$AD$1</definedName>
    <definedName name="InputQuartersFC" localSheetId="32">[4]Forecasts!$AD$1</definedName>
    <definedName name="InputQuartersFC" localSheetId="33">[4]Forecasts!$AD$1</definedName>
    <definedName name="InputQuartersFC" localSheetId="9">[4]Forecasts!$AD$1</definedName>
    <definedName name="InputQuartersFC" localSheetId="10">[4]Forecasts!$AD$1</definedName>
    <definedName name="InputQuartersFC" localSheetId="30">[4]Forecasts!$AD$1</definedName>
    <definedName name="InputQuartersFC" localSheetId="23">[4]Forecasts!$AD$1</definedName>
    <definedName name="InputQuartersFC" localSheetId="24">[4]Forecasts!$AD$1</definedName>
    <definedName name="InputQuartersFC" localSheetId="25">[4]Forecasts!$AD$1</definedName>
    <definedName name="InputQuartersFC" localSheetId="27">[4]Forecasts!$AD$1</definedName>
    <definedName name="InputQuartersFC" localSheetId="28">[4]Forecasts!$AD$1</definedName>
    <definedName name="InputQuartersFC" localSheetId="46">[4]Forecasts!$AD$1</definedName>
    <definedName name="InputQuartersFC" localSheetId="49">[4]Forecasts!$AD$1</definedName>
    <definedName name="InputQuartersFC">[5]Forecasts!$AD$1</definedName>
    <definedName name="InputSource" localSheetId="31">[4]ActualsCalc!$I$5</definedName>
    <definedName name="InputSource" localSheetId="32">[4]ActualsCalc!$I$5</definedName>
    <definedName name="InputSource" localSheetId="33">[4]ActualsCalc!$I$5</definedName>
    <definedName name="InputSource" localSheetId="9">[4]ActualsCalc!$I$5</definedName>
    <definedName name="InputSource" localSheetId="10">[4]ActualsCalc!$I$5</definedName>
    <definedName name="InputSource" localSheetId="30">[4]ActualsCalc!$I$5</definedName>
    <definedName name="InputSource" localSheetId="23">[4]ActualsCalc!$I$5</definedName>
    <definedName name="InputSource" localSheetId="24">[4]ActualsCalc!$I$5</definedName>
    <definedName name="InputSource" localSheetId="25">[4]ActualsCalc!$I$5</definedName>
    <definedName name="InputSource" localSheetId="27">[4]ActualsCalc!$I$5</definedName>
    <definedName name="InputSource" localSheetId="28">[4]ActualsCalc!$I$5</definedName>
    <definedName name="InputSource" localSheetId="46">[4]ActualsCalc!$I$5</definedName>
    <definedName name="InputSource" localSheetId="49">[4]ActualsCalc!$I$5</definedName>
    <definedName name="InputSource">[5]ActualsCalc!$I$5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'[11]Risk Measures for IMA'!$AB:$AB</definedName>
    <definedName name="IR_PP">'[11]Risk Measures for IMA'!$AI:$AI</definedName>
    <definedName name="IR_PY">'[11]Risk Measures for IMA'!$U:$U</definedName>
    <definedName name="ISSUE_BONDS">#REF!</definedName>
    <definedName name="JedenRadekPodSestavou" localSheetId="27">#REF!</definedName>
    <definedName name="JedenRadekPodSestavou" localSheetId="1">#REF!</definedName>
    <definedName name="JedenRadekPodSestavou" localSheetId="59">#REF!</definedName>
    <definedName name="JedenRadekPodSestavou" localSheetId="61">#REF!</definedName>
    <definedName name="JedenRadekPodSestavou" localSheetId="60">#REF!</definedName>
    <definedName name="JedenRadekPodSestavou" localSheetId="15">#REF!</definedName>
    <definedName name="JedenRadekPodSestavou">#REF!</definedName>
    <definedName name="JedenRadekPodSestavou_11" localSheetId="1">#REF!</definedName>
    <definedName name="JedenRadekPodSestavou_11" localSheetId="59">#REF!</definedName>
    <definedName name="JedenRadekPodSestavou_11" localSheetId="61">#REF!</definedName>
    <definedName name="JedenRadekPodSestavou_11" localSheetId="60">#REF!</definedName>
    <definedName name="JedenRadekPodSestavou_11" localSheetId="15">#REF!</definedName>
    <definedName name="JedenRadekPodSestavou_11">#REF!</definedName>
    <definedName name="JedenRadekPodSestavou_2" localSheetId="1">#REF!</definedName>
    <definedName name="JedenRadekPodSestavou_2" localSheetId="59">#REF!</definedName>
    <definedName name="JedenRadekPodSestavou_2" localSheetId="61">#REF!</definedName>
    <definedName name="JedenRadekPodSestavou_2" localSheetId="60">#REF!</definedName>
    <definedName name="JedenRadekPodSestavou_2" localSheetId="15">#REF!</definedName>
    <definedName name="JedenRadekPodSestavou_2">#REF!</definedName>
    <definedName name="JedenRadekPodSestavou_28" localSheetId="1">#REF!</definedName>
    <definedName name="JedenRadekPodSestavou_28" localSheetId="59">#REF!</definedName>
    <definedName name="JedenRadekPodSestavou_28" localSheetId="61">#REF!</definedName>
    <definedName name="JedenRadekPodSestavou_28" localSheetId="60">#REF!</definedName>
    <definedName name="JedenRadekPodSestavou_28" localSheetId="15">#REF!</definedName>
    <definedName name="JedenRadekPodSestavou_28">#REF!</definedName>
    <definedName name="JedenRadekVedleSestavy" localSheetId="1">#REF!</definedName>
    <definedName name="JedenRadekVedleSestavy" localSheetId="59">#REF!</definedName>
    <definedName name="JedenRadekVedleSestavy" localSheetId="61">#REF!</definedName>
    <definedName name="JedenRadekVedleSestavy" localSheetId="60">#REF!</definedName>
    <definedName name="JedenRadekVedleSestavy" localSheetId="15">#REF!</definedName>
    <definedName name="JedenRadekVedleSestavy">#REF!</definedName>
    <definedName name="JedenRadekVedleSestavy_11" localSheetId="1">#REF!</definedName>
    <definedName name="JedenRadekVedleSestavy_11" localSheetId="59">#REF!</definedName>
    <definedName name="JedenRadekVedleSestavy_11" localSheetId="61">#REF!</definedName>
    <definedName name="JedenRadekVedleSestavy_11" localSheetId="60">#REF!</definedName>
    <definedName name="JedenRadekVedleSestavy_11" localSheetId="15">#REF!</definedName>
    <definedName name="JedenRadekVedleSestavy_11">#REF!</definedName>
    <definedName name="JedenRadekVedleSestavy_2" localSheetId="1">#REF!</definedName>
    <definedName name="JedenRadekVedleSestavy_2" localSheetId="59">#REF!</definedName>
    <definedName name="JedenRadekVedleSestavy_2" localSheetId="61">#REF!</definedName>
    <definedName name="JedenRadekVedleSestavy_2" localSheetId="60">#REF!</definedName>
    <definedName name="JedenRadekVedleSestavy_2" localSheetId="15">#REF!</definedName>
    <definedName name="JedenRadekVedleSestavy_2">#REF!</definedName>
    <definedName name="JedenRadekVedleSestavy_28" localSheetId="1">#REF!</definedName>
    <definedName name="JedenRadekVedleSestavy_28" localSheetId="59">#REF!</definedName>
    <definedName name="JedenRadekVedleSestavy_28" localSheetId="61">#REF!</definedName>
    <definedName name="JedenRadekVedleSestavy_28" localSheetId="60">#REF!</definedName>
    <definedName name="JedenRadekVedleSestavy_28" localSheetId="15">#REF!</definedName>
    <definedName name="JedenRadekVedleSestavy_28">#REF!</definedName>
    <definedName name="kk">'[17]List details'!$C$5:$C$8</definedName>
    <definedName name="LARGE_GSII_OR_LISTED">AND(SNCI="LARGE", OR(GSII="Y", LISTED="Y"))</definedName>
    <definedName name="LARGE_OR_REGULAR_LISTED">OR(SNCI="LARGE", AND(SNCI&lt;&gt;"SMALL", LISTED="Y"))</definedName>
    <definedName name="LatestKnown" localSheetId="31">[4]ActualsCalc!$BZ$6</definedName>
    <definedName name="LatestKnown" localSheetId="32">[4]ActualsCalc!$BZ$6</definedName>
    <definedName name="LatestKnown" localSheetId="33">[4]ActualsCalc!$BZ$6</definedName>
    <definedName name="LatestKnown" localSheetId="9">[4]ActualsCalc!$BZ$6</definedName>
    <definedName name="LatestKnown" localSheetId="10">[4]ActualsCalc!$BZ$6</definedName>
    <definedName name="LatestKnown" localSheetId="30">[4]ActualsCalc!$BZ$6</definedName>
    <definedName name="LatestKnown" localSheetId="23">[4]ActualsCalc!$BZ$6</definedName>
    <definedName name="LatestKnown" localSheetId="24">[4]ActualsCalc!$BZ$6</definedName>
    <definedName name="LatestKnown" localSheetId="25">[4]ActualsCalc!$BZ$6</definedName>
    <definedName name="LatestKnown" localSheetId="27">[4]ActualsCalc!$BZ$6</definedName>
    <definedName name="LatestKnown" localSheetId="28">[4]ActualsCalc!$BZ$6</definedName>
    <definedName name="LatestKnown" localSheetId="46">[4]ActualsCalc!$BZ$6</definedName>
    <definedName name="LatestKnown" localSheetId="49">[4]ActualsCalc!$BZ$6</definedName>
    <definedName name="LatestKnown">[5]ActualsCalc!$BZ$6</definedName>
    <definedName name="LevRatio" localSheetId="31">[4]Settings!$J$69:$M$72</definedName>
    <definedName name="LevRatio" localSheetId="32">[4]Settings!$J$69:$M$72</definedName>
    <definedName name="LevRatio" localSheetId="33">[4]Settings!$J$69:$M$72</definedName>
    <definedName name="LevRatio" localSheetId="9">[4]Settings!$J$69:$M$72</definedName>
    <definedName name="LevRatio" localSheetId="10">[4]Settings!$J$69:$M$72</definedName>
    <definedName name="LevRatio" localSheetId="30">[4]Settings!$J$69:$M$72</definedName>
    <definedName name="LevRatio" localSheetId="23">[4]Settings!$J$69:$M$72</definedName>
    <definedName name="LevRatio" localSheetId="24">[4]Settings!$J$69:$M$72</definedName>
    <definedName name="LevRatio" localSheetId="25">[4]Settings!$J$69:$M$72</definedName>
    <definedName name="LevRatio" localSheetId="27">[4]Settings!$J$69:$M$72</definedName>
    <definedName name="LevRatio" localSheetId="28">[4]Settings!$J$69:$M$72</definedName>
    <definedName name="LevRatio" localSheetId="46">[4]Settings!$J$69:$M$72</definedName>
    <definedName name="LevRatio" localSheetId="49">[4]Settings!$J$69:$M$72</definedName>
    <definedName name="LevRatio">[5]Settings!$J$69:$M$72</definedName>
    <definedName name="LiftECban" localSheetId="31">[4]Settings!$R$44</definedName>
    <definedName name="LiftECban" localSheetId="32">[4]Settings!$R$44</definedName>
    <definedName name="LiftECban" localSheetId="33">[4]Settings!$R$44</definedName>
    <definedName name="LiftECban" localSheetId="9">[4]Settings!$R$44</definedName>
    <definedName name="LiftECban" localSheetId="10">[4]Settings!$R$44</definedName>
    <definedName name="LiftECban" localSheetId="30">[4]Settings!$R$44</definedName>
    <definedName name="LiftECban" localSheetId="23">[4]Settings!$R$44</definedName>
    <definedName name="LiftECban" localSheetId="24">[4]Settings!$R$44</definedName>
    <definedName name="LiftECban" localSheetId="25">[4]Settings!$R$44</definedName>
    <definedName name="LiftECban" localSheetId="27">[4]Settings!$R$44</definedName>
    <definedName name="LiftECban" localSheetId="28">[4]Settings!$R$44</definedName>
    <definedName name="LiftECban" localSheetId="46">[4]Settings!$R$44</definedName>
    <definedName name="LiftECban" localSheetId="49">[4]Settings!$R$44</definedName>
    <definedName name="LiftECban">[5]Settings!$R$44</definedName>
    <definedName name="LISTED">#REF!</definedName>
    <definedName name="ll">'[17]List details'!$C$5:$C$8</definedName>
    <definedName name="MARKRISK_IM">#REF!</definedName>
    <definedName name="MARKRISK_IM_CT">#REF!</definedName>
    <definedName name="MARKRISK_IM_IRC">#REF!</definedName>
    <definedName name="MARKRISK_SA">#REF!</definedName>
    <definedName name="MaxOblastTabulky" localSheetId="27">#REF!</definedName>
    <definedName name="MaxOblastTabulky" localSheetId="1">#REF!</definedName>
    <definedName name="MaxOblastTabulky" localSheetId="59">#REF!</definedName>
    <definedName name="MaxOblastTabulky" localSheetId="61">#REF!</definedName>
    <definedName name="MaxOblastTabulky" localSheetId="60">#REF!</definedName>
    <definedName name="MaxOblastTabulky" localSheetId="15">#REF!</definedName>
    <definedName name="MaxOblastTabulky">#REF!</definedName>
    <definedName name="MaxOblastTabulky_11" localSheetId="1">#REF!</definedName>
    <definedName name="MaxOblastTabulky_11" localSheetId="59">#REF!</definedName>
    <definedName name="MaxOblastTabulky_11" localSheetId="61">#REF!</definedName>
    <definedName name="MaxOblastTabulky_11" localSheetId="60">#REF!</definedName>
    <definedName name="MaxOblastTabulky_11" localSheetId="15">#REF!</definedName>
    <definedName name="MaxOblastTabulky_11">#REF!</definedName>
    <definedName name="MaxOblastTabulky_2" localSheetId="1">#REF!</definedName>
    <definedName name="MaxOblastTabulky_2" localSheetId="59">#REF!</definedName>
    <definedName name="MaxOblastTabulky_2" localSheetId="61">#REF!</definedName>
    <definedName name="MaxOblastTabulky_2" localSheetId="60">#REF!</definedName>
    <definedName name="MaxOblastTabulky_2" localSheetId="15">#REF!</definedName>
    <definedName name="MaxOblastTabulky_2">#REF!</definedName>
    <definedName name="MaxOblastTabulky_28" localSheetId="1">#REF!</definedName>
    <definedName name="MaxOblastTabulky_28" localSheetId="59">#REF!</definedName>
    <definedName name="MaxOblastTabulky_28" localSheetId="61">#REF!</definedName>
    <definedName name="MaxOblastTabulky_28" localSheetId="60">#REF!</definedName>
    <definedName name="MaxOblastTabulky_28" localSheetId="15">#REF!</definedName>
    <definedName name="MaxOblastTabulky_28">#REF!</definedName>
    <definedName name="MC" localSheetId="26">'[12]Lists-Aux'!$C:$C</definedName>
    <definedName name="MC">#REF!</definedName>
    <definedName name="Members" localSheetId="26">[12]Members!$D$3:E$2992</definedName>
    <definedName name="Members">#REF!</definedName>
    <definedName name="MemberStatereporting">[18]Lists!$B$2:$B$29</definedName>
    <definedName name="Methods" localSheetId="31">[4]Forecasts!$BF$19:$BF$27</definedName>
    <definedName name="Methods" localSheetId="32">[4]Forecasts!$BF$19:$BF$27</definedName>
    <definedName name="Methods" localSheetId="33">[4]Forecasts!$BF$19:$BF$27</definedName>
    <definedName name="Methods" localSheetId="9">[4]Forecasts!$BF$19:$BF$27</definedName>
    <definedName name="Methods" localSheetId="10">[4]Forecasts!$BF$19:$BF$27</definedName>
    <definedName name="Methods" localSheetId="30">[4]Forecasts!$BF$19:$BF$27</definedName>
    <definedName name="Methods" localSheetId="23">[4]Forecasts!$BF$19:$BF$27</definedName>
    <definedName name="Methods" localSheetId="24">[4]Forecasts!$BF$19:$BF$27</definedName>
    <definedName name="Methods" localSheetId="25">[4]Forecasts!$BF$19:$BF$27</definedName>
    <definedName name="Methods" localSheetId="27">[4]Forecasts!$BF$19:$BF$27</definedName>
    <definedName name="Methods" localSheetId="28">[4]Forecasts!$BF$19:$BF$27</definedName>
    <definedName name="Methods" localSheetId="46">[4]Forecasts!$BF$19:$BF$27</definedName>
    <definedName name="Methods" localSheetId="49">[4]Forecasts!$BF$19:$BF$27</definedName>
    <definedName name="Methods">[5]Forecasts!$BF$19:$BF$27</definedName>
    <definedName name="MethodTable" localSheetId="31">[4]Settings!$T$6:$Y$15</definedName>
    <definedName name="MethodTable" localSheetId="32">[4]Settings!$T$6:$Y$15</definedName>
    <definedName name="MethodTable" localSheetId="33">[4]Settings!$T$6:$Y$15</definedName>
    <definedName name="MethodTable" localSheetId="9">[4]Settings!$T$6:$Y$15</definedName>
    <definedName name="MethodTable" localSheetId="10">[4]Settings!$T$6:$Y$15</definedName>
    <definedName name="MethodTable" localSheetId="30">[4]Settings!$T$6:$Y$15</definedName>
    <definedName name="MethodTable" localSheetId="23">[4]Settings!$T$6:$Y$15</definedName>
    <definedName name="MethodTable" localSheetId="24">[4]Settings!$T$6:$Y$15</definedName>
    <definedName name="MethodTable" localSheetId="25">[4]Settings!$T$6:$Y$15</definedName>
    <definedName name="MethodTable" localSheetId="27">[4]Settings!$T$6:$Y$15</definedName>
    <definedName name="MethodTable" localSheetId="28">[4]Settings!$T$6:$Y$15</definedName>
    <definedName name="MethodTable" localSheetId="46">[4]Settings!$T$6:$Y$15</definedName>
    <definedName name="MethodTable" localSheetId="49">[4]Settings!$T$6:$Y$15</definedName>
    <definedName name="MethodTable">[5]Settings!$T$6:$Y$15</definedName>
    <definedName name="mkrim_filename">[11]Constants!$B$107</definedName>
    <definedName name="mkrim_filename_prev">[11]Constants!$B$121</definedName>
    <definedName name="mkrim_path">[11]Constants!$B$106</definedName>
    <definedName name="mkrim_path_prev">[11]Constants!$B$120</definedName>
    <definedName name="mkrim_ws1">[11]Constants!$B$108</definedName>
    <definedName name="MTPy1" localSheetId="31">[4]AcqDiv!$AA$3</definedName>
    <definedName name="MTPy1" localSheetId="32">[4]AcqDiv!$AA$3</definedName>
    <definedName name="MTPy1" localSheetId="33">[4]AcqDiv!$AA$3</definedName>
    <definedName name="MTPy1" localSheetId="9">[4]AcqDiv!$AA$3</definedName>
    <definedName name="MTPy1" localSheetId="10">[4]AcqDiv!$AA$3</definedName>
    <definedName name="MTPy1" localSheetId="30">[4]AcqDiv!$AA$3</definedName>
    <definedName name="MTPy1" localSheetId="23">[4]AcqDiv!$AA$3</definedName>
    <definedName name="MTPy1" localSheetId="24">[4]AcqDiv!$AA$3</definedName>
    <definedName name="MTPy1" localSheetId="25">[4]AcqDiv!$AA$3</definedName>
    <definedName name="MTPy1" localSheetId="27">[4]AcqDiv!$AA$3</definedName>
    <definedName name="MTPy1" localSheetId="28">[4]AcqDiv!$AA$3</definedName>
    <definedName name="MTPy1" localSheetId="46">[4]AcqDiv!$AA$3</definedName>
    <definedName name="MTPy1" localSheetId="49">[4]AcqDiv!$AA$3</definedName>
    <definedName name="MTPy1">[5]AcqDiv!$AA$3</definedName>
    <definedName name="NEWNAME" localSheetId="31" hidden="1">{"'Intranet Graphs'!$M$58","'Intranet Graphs'!$J$64","'Intranet Graphs'!$P$45"}</definedName>
    <definedName name="NEWNAME" localSheetId="32" hidden="1">{"'Intranet Graphs'!$M$58","'Intranet Graphs'!$J$64","'Intranet Graphs'!$P$45"}</definedName>
    <definedName name="NEWNAME" localSheetId="33" hidden="1">{"'Intranet Graphs'!$M$58","'Intranet Graphs'!$J$64","'Intranet Graphs'!$P$45"}</definedName>
    <definedName name="NEWNAME" localSheetId="9" hidden="1">{"'Intranet Graphs'!$M$58","'Intranet Graphs'!$J$64","'Intranet Graphs'!$P$45"}</definedName>
    <definedName name="NEWNAME" localSheetId="10" hidden="1">{"'Intranet Graphs'!$M$58","'Intranet Graphs'!$J$64","'Intranet Graphs'!$P$45"}</definedName>
    <definedName name="NEWNAME" localSheetId="30" hidden="1">{"'Intranet Graphs'!$M$58","'Intranet Graphs'!$J$64","'Intranet Graphs'!$P$45"}</definedName>
    <definedName name="NEWNAME" localSheetId="23" hidden="1">{"'Intranet Graphs'!$M$58","'Intranet Graphs'!$J$64","'Intranet Graphs'!$P$45"}</definedName>
    <definedName name="NEWNAME" localSheetId="24" hidden="1">{"'Intranet Graphs'!$M$58","'Intranet Graphs'!$J$64","'Intranet Graphs'!$P$45"}</definedName>
    <definedName name="NEWNAME" localSheetId="25" hidden="1">{"'Intranet Graphs'!$M$58","'Intranet Graphs'!$J$64","'Intranet Graphs'!$P$45"}</definedName>
    <definedName name="NEWNAME" localSheetId="27" hidden="1">{"'Intranet Graphs'!$M$58","'Intranet Graphs'!$J$64","'Intranet Graphs'!$P$45"}</definedName>
    <definedName name="NEWNAME" localSheetId="28" hidden="1">{"'Intranet Graphs'!$M$58","'Intranet Graphs'!$J$64","'Intranet Graphs'!$P$45"}</definedName>
    <definedName name="NEWNAME" localSheetId="50" hidden="1">{"'Intranet Graphs'!$M$58","'Intranet Graphs'!$J$64","'Intranet Graphs'!$P$45"}</definedName>
    <definedName name="NEWNAME" localSheetId="1" hidden="1">{"'Intranet Graphs'!$M$58","'Intranet Graphs'!$J$64","'Intranet Graphs'!$P$45"}</definedName>
    <definedName name="NEWNAME" localSheetId="58" hidden="1">{"'Intranet Graphs'!$M$58","'Intranet Graphs'!$J$64","'Intranet Graphs'!$P$45"}</definedName>
    <definedName name="NEWNAME" localSheetId="59" hidden="1">{"'Intranet Graphs'!$M$58","'Intranet Graphs'!$J$64","'Intranet Graphs'!$P$45"}</definedName>
    <definedName name="NEWNAME" localSheetId="61" hidden="1">{"'Intranet Graphs'!$M$58","'Intranet Graphs'!$J$64","'Intranet Graphs'!$P$45"}</definedName>
    <definedName name="NEWNAME" localSheetId="60" hidden="1">{"'Intranet Graphs'!$M$58","'Intranet Graphs'!$J$64","'Intranet Graphs'!$P$45"}</definedName>
    <definedName name="NEWNAME" localSheetId="0" hidden="1">{"'Intranet Graphs'!$M$58","'Intranet Graphs'!$J$64","'Intranet Graphs'!$P$45"}</definedName>
    <definedName name="NEWNAME" localSheetId="46" hidden="1">{"'Intranet Graphs'!$M$58","'Intranet Graphs'!$J$64","'Intranet Graphs'!$P$45"}</definedName>
    <definedName name="NEWNAME" localSheetId="3" hidden="1">{"'Intranet Graphs'!$M$58","'Intranet Graphs'!$J$64","'Intranet Graphs'!$P$45"}</definedName>
    <definedName name="NEWNAME" localSheetId="49" hidden="1">{"'Intranet Graphs'!$M$58","'Intranet Graphs'!$J$64","'Intranet Graphs'!$P$45"}</definedName>
    <definedName name="NEWNAME" localSheetId="2" hidden="1">{"'Intranet Graphs'!$M$58","'Intranet Graphs'!$J$64","'Intranet Graphs'!$P$45"}</definedName>
    <definedName name="NEWNAME" hidden="1">{"'Intranet Graphs'!$M$58","'Intranet Graphs'!$J$64","'Intranet Graphs'!$P$45"}</definedName>
    <definedName name="No" localSheetId="31">[4]Forecasts!$L$1</definedName>
    <definedName name="No" localSheetId="32">[4]Forecasts!$L$1</definedName>
    <definedName name="No" localSheetId="33">[4]Forecasts!$L$1</definedName>
    <definedName name="No" localSheetId="9">[4]Forecasts!$L$1</definedName>
    <definedName name="No" localSheetId="10">[4]Forecasts!$L$1</definedName>
    <definedName name="No" localSheetId="30">[4]Forecasts!$L$1</definedName>
    <definedName name="No" localSheetId="23">[4]Forecasts!$L$1</definedName>
    <definedName name="No" localSheetId="24">[4]Forecasts!$L$1</definedName>
    <definedName name="No" localSheetId="25">[4]Forecasts!$L$1</definedName>
    <definedName name="No" localSheetId="27">[4]Forecasts!$L$1</definedName>
    <definedName name="No" localSheetId="28">[4]Forecasts!$L$1</definedName>
    <definedName name="No" localSheetId="46">[4]Forecasts!$L$1</definedName>
    <definedName name="No" localSheetId="49">[4]Forecasts!$L$1</definedName>
    <definedName name="No">[5]Forecasts!$L$1</definedName>
    <definedName name="NON_DOMESTIC_EXP">#REF!</definedName>
    <definedName name="NPL_RATIO">#REF!</definedName>
    <definedName name="NSFR_METHODOLOGY">#REF!</definedName>
    <definedName name="NWad" localSheetId="31">[4]AcqDiv!$A$1</definedName>
    <definedName name="NWad" localSheetId="32">[4]AcqDiv!$A$1</definedName>
    <definedName name="NWad" localSheetId="33">[4]AcqDiv!$A$1</definedName>
    <definedName name="NWad" localSheetId="9">[4]AcqDiv!$A$1</definedName>
    <definedName name="NWad" localSheetId="10">[4]AcqDiv!$A$1</definedName>
    <definedName name="NWad" localSheetId="30">[4]AcqDiv!$A$1</definedName>
    <definedName name="NWad" localSheetId="23">[4]AcqDiv!$A$1</definedName>
    <definedName name="NWad" localSheetId="24">[4]AcqDiv!$A$1</definedName>
    <definedName name="NWad" localSheetId="25">[4]AcqDiv!$A$1</definedName>
    <definedName name="NWad" localSheetId="27">[4]AcqDiv!$A$1</definedName>
    <definedName name="NWad" localSheetId="28">[4]AcqDiv!$A$1</definedName>
    <definedName name="NWad" localSheetId="46">[4]AcqDiv!$A$1</definedName>
    <definedName name="NWad" localSheetId="49">[4]AcqDiv!$A$1</definedName>
    <definedName name="NWad">[5]AcqDiv!$A$1</definedName>
    <definedName name="NWfc" localSheetId="31">[4]Forecasts!$BI$1</definedName>
    <definedName name="NWfc" localSheetId="32">[4]Forecasts!$BI$1</definedName>
    <definedName name="NWfc" localSheetId="33">[4]Forecasts!$BI$1</definedName>
    <definedName name="NWfc" localSheetId="9">[4]Forecasts!$BI$1</definedName>
    <definedName name="NWfc" localSheetId="10">[4]Forecasts!$BI$1</definedName>
    <definedName name="NWfc" localSheetId="30">[4]Forecasts!$BI$1</definedName>
    <definedName name="NWfc" localSheetId="23">[4]Forecasts!$BI$1</definedName>
    <definedName name="NWfc" localSheetId="24">[4]Forecasts!$BI$1</definedName>
    <definedName name="NWfc" localSheetId="25">[4]Forecasts!$BI$1</definedName>
    <definedName name="NWfc" localSheetId="27">[4]Forecasts!$BI$1</definedName>
    <definedName name="NWfc" localSheetId="28">[4]Forecasts!$BI$1</definedName>
    <definedName name="NWfc" localSheetId="46">[4]Forecasts!$BI$1</definedName>
    <definedName name="NWfc" localSheetId="49">[4]Forecasts!$BI$1</definedName>
    <definedName name="NWfc">[5]Forecasts!$BI$1</definedName>
    <definedName name="NWhy" localSheetId="31">[4]Hybrids!$A$1</definedName>
    <definedName name="NWhy" localSheetId="32">[4]Hybrids!$A$1</definedName>
    <definedName name="NWhy" localSheetId="33">[4]Hybrids!$A$1</definedName>
    <definedName name="NWhy" localSheetId="9">[4]Hybrids!$A$1</definedName>
    <definedName name="NWhy" localSheetId="10">[4]Hybrids!$A$1</definedName>
    <definedName name="NWhy" localSheetId="30">[4]Hybrids!$A$1</definedName>
    <definedName name="NWhy" localSheetId="23">[4]Hybrids!$A$1</definedName>
    <definedName name="NWhy" localSheetId="24">[4]Hybrids!$A$1</definedName>
    <definedName name="NWhy" localSheetId="25">[4]Hybrids!$A$1</definedName>
    <definedName name="NWhy" localSheetId="27">[4]Hybrids!$A$1</definedName>
    <definedName name="NWhy" localSheetId="28">[4]Hybrids!$A$1</definedName>
    <definedName name="NWhy" localSheetId="46">[4]Hybrids!$A$1</definedName>
    <definedName name="NWhy" localSheetId="49">[4]Hybrids!$A$1</definedName>
    <definedName name="NWhy">[5]Hybrids!$A$1</definedName>
    <definedName name="NWin" localSheetId="31">[4]ActualsCalc!$A$1</definedName>
    <definedName name="NWin" localSheetId="32">[4]ActualsCalc!$A$1</definedName>
    <definedName name="NWin" localSheetId="33">[4]ActualsCalc!$A$1</definedName>
    <definedName name="NWin" localSheetId="9">[4]ActualsCalc!$A$1</definedName>
    <definedName name="NWin" localSheetId="10">[4]ActualsCalc!$A$1</definedName>
    <definedName name="NWin" localSheetId="30">[4]ActualsCalc!$A$1</definedName>
    <definedName name="NWin" localSheetId="23">[4]ActualsCalc!$A$1</definedName>
    <definedName name="NWin" localSheetId="24">[4]ActualsCalc!$A$1</definedName>
    <definedName name="NWin" localSheetId="25">[4]ActualsCalc!$A$1</definedName>
    <definedName name="NWin" localSheetId="27">[4]ActualsCalc!$A$1</definedName>
    <definedName name="NWin" localSheetId="28">[4]ActualsCalc!$A$1</definedName>
    <definedName name="NWin" localSheetId="46">[4]ActualsCalc!$A$1</definedName>
    <definedName name="NWin" localSheetId="49">[4]ActualsCalc!$A$1</definedName>
    <definedName name="NWin">[5]ActualsCalc!$A$1</definedName>
    <definedName name="NWsw" localSheetId="31">[19]SelectWgt!$A$1</definedName>
    <definedName name="NWsw" localSheetId="32">[19]SelectWgt!$A$1</definedName>
    <definedName name="NWsw" localSheetId="33">[19]SelectWgt!$A$1</definedName>
    <definedName name="NWsw" localSheetId="9">[19]SelectWgt!$A$1</definedName>
    <definedName name="NWsw" localSheetId="10">[19]SelectWgt!$A$1</definedName>
    <definedName name="NWsw" localSheetId="30">[19]SelectWgt!$A$1</definedName>
    <definedName name="NWsw" localSheetId="23">[19]SelectWgt!$A$1</definedName>
    <definedName name="NWsw" localSheetId="24">[19]SelectWgt!$A$1</definedName>
    <definedName name="NWsw" localSheetId="25">[19]SelectWgt!$A$1</definedName>
    <definedName name="NWsw" localSheetId="27">[19]SelectWgt!$A$1</definedName>
    <definedName name="NWsw" localSheetId="28">[19]SelectWgt!$A$1</definedName>
    <definedName name="NWsw" localSheetId="46">[19]SelectWgt!$A$1</definedName>
    <definedName name="NWsw" localSheetId="49">[19]SelectWgt!$A$1</definedName>
    <definedName name="NWsw">[20]SelectWgt!$A$1</definedName>
    <definedName name="NWtargets" localSheetId="31">[4]Targets!$A$1</definedName>
    <definedName name="NWtargets" localSheetId="32">[4]Targets!$A$1</definedName>
    <definedName name="NWtargets" localSheetId="33">[4]Targets!$A$1</definedName>
    <definedName name="NWtargets" localSheetId="9">[4]Targets!$A$1</definedName>
    <definedName name="NWtargets" localSheetId="10">[4]Targets!$A$1</definedName>
    <definedName name="NWtargets" localSheetId="30">[4]Targets!$A$1</definedName>
    <definedName name="NWtargets" localSheetId="23">[4]Targets!$A$1</definedName>
    <definedName name="NWtargets" localSheetId="24">[4]Targets!$A$1</definedName>
    <definedName name="NWtargets" localSheetId="25">[4]Targets!$A$1</definedName>
    <definedName name="NWtargets" localSheetId="27">[4]Targets!$A$1</definedName>
    <definedName name="NWtargets" localSheetId="28">[4]Targets!$A$1</definedName>
    <definedName name="NWtargets" localSheetId="46">[4]Targets!$A$1</definedName>
    <definedName name="NWtargets" localSheetId="49">[4]Targets!$A$1</definedName>
    <definedName name="NWtargets">[5]Targets!$A$1</definedName>
    <definedName name="NWwfi" localSheetId="31">[4]WFInfo!$A$1</definedName>
    <definedName name="NWwfi" localSheetId="32">[4]WFInfo!$A$1</definedName>
    <definedName name="NWwfi" localSheetId="33">[4]WFInfo!$A$1</definedName>
    <definedName name="NWwfi" localSheetId="9">[4]WFInfo!$A$1</definedName>
    <definedName name="NWwfi" localSheetId="10">[4]WFInfo!$A$1</definedName>
    <definedName name="NWwfi" localSheetId="30">[4]WFInfo!$A$1</definedName>
    <definedName name="NWwfi" localSheetId="23">[4]WFInfo!$A$1</definedName>
    <definedName name="NWwfi" localSheetId="24">[4]WFInfo!$A$1</definedName>
    <definedName name="NWwfi" localSheetId="25">[4]WFInfo!$A$1</definedName>
    <definedName name="NWwfi" localSheetId="27">[4]WFInfo!$A$1</definedName>
    <definedName name="NWwfi" localSheetId="28">[4]WFInfo!$A$1</definedName>
    <definedName name="NWwfi" localSheetId="50">#REF!</definedName>
    <definedName name="NWwfi" localSheetId="59">[4]WFInfo!$A$1</definedName>
    <definedName name="NWwfi" localSheetId="61">[4]WFInfo!$A$1</definedName>
    <definedName name="NWwfi" localSheetId="60">[4]WFInfo!$A$1</definedName>
    <definedName name="NWwfi" localSheetId="0">#REF!</definedName>
    <definedName name="NWwfi" localSheetId="46">[4]WFInfo!$A$1</definedName>
    <definedName name="NWwfi" localSheetId="3">#REF!</definedName>
    <definedName name="NWwfi" localSheetId="49">[4]WFInfo!$A$1</definedName>
    <definedName name="NWwfi" localSheetId="2">#REF!</definedName>
    <definedName name="NWwfi">[5]WFInfo!$A$1</definedName>
    <definedName name="OblastDat2" localSheetId="27">#REF!</definedName>
    <definedName name="OblastDat2" localSheetId="1">#REF!</definedName>
    <definedName name="OblastDat2" localSheetId="59">#REF!</definedName>
    <definedName name="OblastDat2" localSheetId="61">#REF!</definedName>
    <definedName name="OblastDat2" localSheetId="60">#REF!</definedName>
    <definedName name="OblastDat2" localSheetId="15">#REF!</definedName>
    <definedName name="OblastDat2">#REF!</definedName>
    <definedName name="OblastDat2_11" localSheetId="1">#REF!</definedName>
    <definedName name="OblastDat2_11" localSheetId="59">#REF!</definedName>
    <definedName name="OblastDat2_11" localSheetId="61">#REF!</definedName>
    <definedName name="OblastDat2_11" localSheetId="60">#REF!</definedName>
    <definedName name="OblastDat2_11" localSheetId="15">#REF!</definedName>
    <definedName name="OblastDat2_11">#REF!</definedName>
    <definedName name="OblastDat2_2" localSheetId="1">#REF!</definedName>
    <definedName name="OblastDat2_2" localSheetId="59">#REF!</definedName>
    <definedName name="OblastDat2_2" localSheetId="61">#REF!</definedName>
    <definedName name="OblastDat2_2" localSheetId="60">#REF!</definedName>
    <definedName name="OblastDat2_2" localSheetId="15">#REF!</definedName>
    <definedName name="OblastDat2_2">#REF!</definedName>
    <definedName name="OblastDat2_28" localSheetId="1">#REF!</definedName>
    <definedName name="OblastDat2_28" localSheetId="59">#REF!</definedName>
    <definedName name="OblastDat2_28" localSheetId="61">#REF!</definedName>
    <definedName name="OblastDat2_28" localSheetId="60">#REF!</definedName>
    <definedName name="OblastDat2_28" localSheetId="15">#REF!</definedName>
    <definedName name="OblastDat2_28">#REF!</definedName>
    <definedName name="OblastNadpisuRadku" localSheetId="1">#REF!</definedName>
    <definedName name="OblastNadpisuRadku" localSheetId="59">#REF!</definedName>
    <definedName name="OblastNadpisuRadku" localSheetId="61">#REF!</definedName>
    <definedName name="OblastNadpisuRadku" localSheetId="60">#REF!</definedName>
    <definedName name="OblastNadpisuRadku" localSheetId="15">#REF!</definedName>
    <definedName name="OblastNadpisuRadku">#REF!</definedName>
    <definedName name="OblastNadpisuRadku_11" localSheetId="1">#REF!</definedName>
    <definedName name="OblastNadpisuRadku_11" localSheetId="59">#REF!</definedName>
    <definedName name="OblastNadpisuRadku_11" localSheetId="61">#REF!</definedName>
    <definedName name="OblastNadpisuRadku_11" localSheetId="60">#REF!</definedName>
    <definedName name="OblastNadpisuRadku_11" localSheetId="15">#REF!</definedName>
    <definedName name="OblastNadpisuRadku_11">#REF!</definedName>
    <definedName name="OblastNadpisuRadku_2" localSheetId="1">#REF!</definedName>
    <definedName name="OblastNadpisuRadku_2" localSheetId="59">#REF!</definedName>
    <definedName name="OblastNadpisuRadku_2" localSheetId="61">#REF!</definedName>
    <definedName name="OblastNadpisuRadku_2" localSheetId="60">#REF!</definedName>
    <definedName name="OblastNadpisuRadku_2" localSheetId="15">#REF!</definedName>
    <definedName name="OblastNadpisuRadku_2">#REF!</definedName>
    <definedName name="OblastNadpisuRadku_28" localSheetId="1">#REF!</definedName>
    <definedName name="OblastNadpisuRadku_28" localSheetId="59">#REF!</definedName>
    <definedName name="OblastNadpisuRadku_28" localSheetId="61">#REF!</definedName>
    <definedName name="OblastNadpisuRadku_28" localSheetId="60">#REF!</definedName>
    <definedName name="OblastNadpisuRadku_28" localSheetId="15">#REF!</definedName>
    <definedName name="OblastNadpisuRadku_28">#REF!</definedName>
    <definedName name="OblastNadpisuSloupcu" localSheetId="1">#REF!</definedName>
    <definedName name="OblastNadpisuSloupcu" localSheetId="59">#REF!</definedName>
    <definedName name="OblastNadpisuSloupcu" localSheetId="61">#REF!</definedName>
    <definedName name="OblastNadpisuSloupcu" localSheetId="60">#REF!</definedName>
    <definedName name="OblastNadpisuSloupcu" localSheetId="15">#REF!</definedName>
    <definedName name="OblastNadpisuSloupcu">#REF!</definedName>
    <definedName name="OblastNadpisuSloupcu_11" localSheetId="1">#REF!</definedName>
    <definedName name="OblastNadpisuSloupcu_11" localSheetId="59">#REF!</definedName>
    <definedName name="OblastNadpisuSloupcu_11" localSheetId="61">#REF!</definedName>
    <definedName name="OblastNadpisuSloupcu_11" localSheetId="60">#REF!</definedName>
    <definedName name="OblastNadpisuSloupcu_11" localSheetId="15">#REF!</definedName>
    <definedName name="OblastNadpisuSloupcu_11">#REF!</definedName>
    <definedName name="OblastNadpisuSloupcu_2" localSheetId="1">#REF!</definedName>
    <definedName name="OblastNadpisuSloupcu_2" localSheetId="59">#REF!</definedName>
    <definedName name="OblastNadpisuSloupcu_2" localSheetId="61">#REF!</definedName>
    <definedName name="OblastNadpisuSloupcu_2" localSheetId="60">#REF!</definedName>
    <definedName name="OblastNadpisuSloupcu_2" localSheetId="15">#REF!</definedName>
    <definedName name="OblastNadpisuSloupcu_2">#REF!</definedName>
    <definedName name="OblastNadpisuSloupcu_28" localSheetId="1">#REF!</definedName>
    <definedName name="OblastNadpisuSloupcu_28" localSheetId="59">#REF!</definedName>
    <definedName name="OblastNadpisuSloupcu_28" localSheetId="61">#REF!</definedName>
    <definedName name="OblastNadpisuSloupcu_28" localSheetId="60">#REF!</definedName>
    <definedName name="OblastNadpisuSloupcu_28" localSheetId="15">#REF!</definedName>
    <definedName name="OblastNadpisuSloupcu_28">#REF!</definedName>
    <definedName name="OpRisk">#REF!</definedName>
    <definedName name="OPRISK_AMA">#REF!</definedName>
    <definedName name="OPRISK_ASA">#REF!</definedName>
    <definedName name="OPRISK_TSA">#REF!</definedName>
    <definedName name="P2buffer" localSheetId="31">[4]Settings!$G$57:$H$60</definedName>
    <definedName name="P2buffer" localSheetId="32">[4]Settings!$G$57:$H$60</definedName>
    <definedName name="P2buffer" localSheetId="33">[4]Settings!$G$57:$H$60</definedName>
    <definedName name="P2buffer" localSheetId="9">[4]Settings!$G$57:$H$60</definedName>
    <definedName name="P2buffer" localSheetId="10">[4]Settings!$G$57:$H$60</definedName>
    <definedName name="P2buffer" localSheetId="30">[4]Settings!$G$57:$H$60</definedName>
    <definedName name="P2buffer" localSheetId="23">[4]Settings!$G$57:$H$60</definedName>
    <definedName name="P2buffer" localSheetId="24">[4]Settings!$G$57:$H$60</definedName>
    <definedName name="P2buffer" localSheetId="25">[4]Settings!$G$57:$H$60</definedName>
    <definedName name="P2buffer" localSheetId="27">[4]Settings!$G$57:$H$60</definedName>
    <definedName name="P2buffer" localSheetId="28">[4]Settings!$G$57:$H$60</definedName>
    <definedName name="P2buffer" localSheetId="46">[4]Settings!$G$57:$H$60</definedName>
    <definedName name="P2buffer" localSheetId="49">[4]Settings!$G$57:$H$60</definedName>
    <definedName name="P2buffer">[5]Settings!$G$57:$H$60</definedName>
    <definedName name="PC" localSheetId="27">#REF!</definedName>
    <definedName name="PC" localSheetId="1">#REF!</definedName>
    <definedName name="PC" localSheetId="59">#REF!</definedName>
    <definedName name="PC" localSheetId="61">#REF!</definedName>
    <definedName name="PC" localSheetId="60">#REF!</definedName>
    <definedName name="PC">#REF!</definedName>
    <definedName name="PCT" localSheetId="26">'[9]Lists-Aux'!$U:$U</definedName>
    <definedName name="PCT">#REF!</definedName>
    <definedName name="Periods" localSheetId="31">[4]Forecasts!$V$6</definedName>
    <definedName name="Periods" localSheetId="32">[4]Forecasts!$V$6</definedName>
    <definedName name="Periods" localSheetId="33">[4]Forecasts!$V$6</definedName>
    <definedName name="Periods" localSheetId="9">[4]Forecasts!$V$6</definedName>
    <definedName name="Periods" localSheetId="10">[4]Forecasts!$V$6</definedName>
    <definedName name="Periods" localSheetId="30">[4]Forecasts!$V$6</definedName>
    <definedName name="Periods" localSheetId="23">[4]Forecasts!$V$6</definedName>
    <definedName name="Periods" localSheetId="24">[4]Forecasts!$V$6</definedName>
    <definedName name="Periods" localSheetId="25">[4]Forecasts!$V$6</definedName>
    <definedName name="Periods" localSheetId="27">[4]Forecasts!$V$6</definedName>
    <definedName name="Periods" localSheetId="28">[4]Forecasts!$V$6</definedName>
    <definedName name="Periods" localSheetId="46">[4]Forecasts!$V$6</definedName>
    <definedName name="Periods" localSheetId="49">[4]Forecasts!$V$6</definedName>
    <definedName name="Periods">[5]Forecasts!$V$6</definedName>
    <definedName name="PFPubl06" localSheetId="31">[4]Settings!$D$41</definedName>
    <definedName name="PFPubl06" localSheetId="32">[4]Settings!$D$41</definedName>
    <definedName name="PFPubl06" localSheetId="33">[4]Settings!$D$41</definedName>
    <definedName name="PFPubl06" localSheetId="9">[4]Settings!$D$41</definedName>
    <definedName name="PFPubl06" localSheetId="10">[4]Settings!$D$41</definedName>
    <definedName name="PFPubl06" localSheetId="30">[4]Settings!$D$41</definedName>
    <definedName name="PFPubl06" localSheetId="23">[4]Settings!$D$41</definedName>
    <definedName name="PFPubl06" localSheetId="24">[4]Settings!$D$41</definedName>
    <definedName name="PFPubl06" localSheetId="25">[4]Settings!$D$41</definedName>
    <definedName name="PFPubl06" localSheetId="27">[4]Settings!$D$41</definedName>
    <definedName name="PFPubl06" localSheetId="28">[4]Settings!$D$41</definedName>
    <definedName name="PFPubl06" localSheetId="46">[4]Settings!$D$41</definedName>
    <definedName name="PFPubl06" localSheetId="49">[4]Settings!$D$41</definedName>
    <definedName name="PFPubl06">[5]Settings!$D$41</definedName>
    <definedName name="PI" localSheetId="26">'[9]Lists-Aux'!$V:$V</definedName>
    <definedName name="PI">#REF!</definedName>
    <definedName name="PL" localSheetId="26">'[9]Lists-Aux'!$W:$W</definedName>
    <definedName name="PL">#REF!</definedName>
    <definedName name="PP_date">[11]Constants!$B$20</definedName>
    <definedName name="PP_year">[11]Constants!$B$21</definedName>
    <definedName name="PQ_date">[11]Constants!$B$24</definedName>
    <definedName name="PR" localSheetId="26">'[9]Lists-Aux'!$X:$X</definedName>
    <definedName name="PR">#REF!</definedName>
    <definedName name="previous_report_path">[11]Constants!$B$33</definedName>
    <definedName name="previous_reporting_year">[11]Constants!#REF!</definedName>
    <definedName name="_xlnm.Print_Area" localSheetId="7">'CC1'!$A$3:$D$121</definedName>
    <definedName name="_xlnm.Print_Area" localSheetId="23">'CR3'!$B$1:$J$15</definedName>
    <definedName name="_xlnm.Print_Area" localSheetId="27">'CR7'!$A$1:$F$35</definedName>
    <definedName name="_xlnm.Print_Area" localSheetId="3">'KM1'!$A$1:$G$55</definedName>
    <definedName name="_xlnm.Print_Area" localSheetId="4">'KM2'!$A$1:$D$21</definedName>
    <definedName name="_xlnm.Print_Area" localSheetId="11">'LR1'!$A$1:$C$18</definedName>
    <definedName name="_xlnm.Print_Area" localSheetId="12">'LR2'!$A$1:$C$72</definedName>
    <definedName name="_xlnm.Print_Area" localSheetId="13">'LR3'!$A$1:$C$15</definedName>
    <definedName name="_xlnm.Print_Area" localSheetId="40">'SEC5'!$A$1:$D$16</definedName>
    <definedName name="_xlnm.Print_Area" localSheetId="14">TLAC1!$A$2:$D$45</definedName>
    <definedName name="_xlnm.Print_Area" localSheetId="15">TLAC3!$A$1:$I$16</definedName>
    <definedName name="Print_Area_MI" localSheetId="27">#REF!</definedName>
    <definedName name="Print_Area_MI" localSheetId="1">#REF!</definedName>
    <definedName name="Print_Area_MI" localSheetId="59">#REF!</definedName>
    <definedName name="Print_Area_MI" localSheetId="61">#REF!</definedName>
    <definedName name="Print_Area_MI" localSheetId="60">#REF!</definedName>
    <definedName name="Print_Area_MI" localSheetId="15">#REF!</definedName>
    <definedName name="Print_Area_MI">#REF!</definedName>
    <definedName name="Print_Area_MI_11" localSheetId="1">#REF!</definedName>
    <definedName name="Print_Area_MI_11" localSheetId="59">#REF!</definedName>
    <definedName name="Print_Area_MI_11" localSheetId="61">#REF!</definedName>
    <definedName name="Print_Area_MI_11" localSheetId="60">#REF!</definedName>
    <definedName name="Print_Area_MI_11" localSheetId="15">#REF!</definedName>
    <definedName name="Print_Area_MI_11">#REF!</definedName>
    <definedName name="Print_Area_MI_2" localSheetId="1">#REF!</definedName>
    <definedName name="Print_Area_MI_2" localSheetId="59">#REF!</definedName>
    <definedName name="Print_Area_MI_2" localSheetId="61">#REF!</definedName>
    <definedName name="Print_Area_MI_2" localSheetId="60">#REF!</definedName>
    <definedName name="Print_Area_MI_2" localSheetId="15">#REF!</definedName>
    <definedName name="Print_Area_MI_2">#REF!</definedName>
    <definedName name="Print_Area_MI_28" localSheetId="1">#REF!</definedName>
    <definedName name="Print_Area_MI_28" localSheetId="59">#REF!</definedName>
    <definedName name="Print_Area_MI_28" localSheetId="61">#REF!</definedName>
    <definedName name="Print_Area_MI_28" localSheetId="60">#REF!</definedName>
    <definedName name="Print_Area_MI_28" localSheetId="15">#REF!</definedName>
    <definedName name="Print_Area_MI_28">#REF!</definedName>
    <definedName name="_xlnm.Print_Titles" localSheetId="7">'CC1'!$3:$3</definedName>
    <definedName name="Print_Titles_MI" localSheetId="27">#REF!</definedName>
    <definedName name="Print_Titles_MI" localSheetId="1">#REF!</definedName>
    <definedName name="Print_Titles_MI" localSheetId="59">#REF!</definedName>
    <definedName name="Print_Titles_MI" localSheetId="61">#REF!</definedName>
    <definedName name="Print_Titles_MI" localSheetId="60">#REF!</definedName>
    <definedName name="Print_Titles_MI" localSheetId="15">#REF!</definedName>
    <definedName name="Print_Titles_MI">#REF!</definedName>
    <definedName name="Print_Titles_MI_11" localSheetId="1">#REF!</definedName>
    <definedName name="Print_Titles_MI_11" localSheetId="59">#REF!</definedName>
    <definedName name="Print_Titles_MI_11" localSheetId="61">#REF!</definedName>
    <definedName name="Print_Titles_MI_11" localSheetId="60">#REF!</definedName>
    <definedName name="Print_Titles_MI_11" localSheetId="15">#REF!</definedName>
    <definedName name="Print_Titles_MI_11">#REF!</definedName>
    <definedName name="Print_Titles_MI_2" localSheetId="1">#REF!</definedName>
    <definedName name="Print_Titles_MI_2" localSheetId="59">#REF!</definedName>
    <definedName name="Print_Titles_MI_2" localSheetId="61">#REF!</definedName>
    <definedName name="Print_Titles_MI_2" localSheetId="60">#REF!</definedName>
    <definedName name="Print_Titles_MI_2" localSheetId="15">#REF!</definedName>
    <definedName name="Print_Titles_MI_2">#REF!</definedName>
    <definedName name="Print_Titles_MI_28" localSheetId="1">#REF!</definedName>
    <definedName name="Print_Titles_MI_28" localSheetId="59">#REF!</definedName>
    <definedName name="Print_Titles_MI_28" localSheetId="61">#REF!</definedName>
    <definedName name="Print_Titles_MI_28" localSheetId="60">#REF!</definedName>
    <definedName name="Print_Titles_MI_28" localSheetId="15">#REF!</definedName>
    <definedName name="Print_Titles_MI_28">#REF!</definedName>
    <definedName name="PY_date">[11]Constants!$B$16</definedName>
    <definedName name="PY_year">[11]Constants!$B$17</definedName>
    <definedName name="PYQ_date">[11]Constants!$B$28</definedName>
    <definedName name="Quarter_Capital">[11]Constants!$B$71</definedName>
    <definedName name="Quarters" localSheetId="31">[4]ActualsCalc!$A$4:$CY$4</definedName>
    <definedName name="Quarters" localSheetId="32">[4]ActualsCalc!$A$4:$CY$4</definedName>
    <definedName name="Quarters" localSheetId="33">[4]ActualsCalc!$A$4:$CY$4</definedName>
    <definedName name="Quarters" localSheetId="9">[4]ActualsCalc!$A$4:$CY$4</definedName>
    <definedName name="Quarters" localSheetId="10">[4]ActualsCalc!$A$4:$CY$4</definedName>
    <definedName name="Quarters" localSheetId="30">[4]ActualsCalc!$A$4:$CY$4</definedName>
    <definedName name="Quarters" localSheetId="23">[4]ActualsCalc!$A$4:$CY$4</definedName>
    <definedName name="Quarters" localSheetId="24">[4]ActualsCalc!$A$4:$CY$4</definedName>
    <definedName name="Quarters" localSheetId="25">[4]ActualsCalc!$A$4:$CY$4</definedName>
    <definedName name="Quarters" localSheetId="27">[4]ActualsCalc!$A$4:$CY$4</definedName>
    <definedName name="Quarters" localSheetId="28">[4]ActualsCalc!$A$4:$CY$4</definedName>
    <definedName name="Quarters" localSheetId="46">[4]ActualsCalc!$A$4:$CY$4</definedName>
    <definedName name="Quarters" localSheetId="49">[4]ActualsCalc!$A$4:$CY$4</definedName>
    <definedName name="Quarters">[5]ActualsCalc!$A$4:$CY$4</definedName>
    <definedName name="Question04">[21]Options!$B$3:$B$7</definedName>
    <definedName name="Question05">[21]Options!$B$11:$B$14</definedName>
    <definedName name="Question06">[21]Options!$B$17:$B$19</definedName>
    <definedName name="Question07">[21]Options!$D$3:$D$8</definedName>
    <definedName name="Question10">[21]Options!$D$11:$D$14</definedName>
    <definedName name="Question12">[21]Options!$F$3:$F$4</definedName>
    <definedName name="Question14">[21]Options!$F$7:$F$8</definedName>
    <definedName name="Question17">[21]Options!$F$11:$F$14</definedName>
    <definedName name="Question20">[21]Options!$B$22:$B$24</definedName>
    <definedName name="Question22">[21]Options!$F$17:$F$19</definedName>
    <definedName name="Question23">[21]Options!$F$22:$F$23</definedName>
    <definedName name="Question25">[21]Options!$F$28:$F$31</definedName>
    <definedName name="Question27a">[21]Options!$D$17:$D$19</definedName>
    <definedName name="Question28">[21]Options!$B$28:$B$32</definedName>
    <definedName name="RC_1_2">'[11]Regulatory Capital'!$E$5</definedName>
    <definedName name="RC_1_3">'[11]Regulatory Capital'!$E$6</definedName>
    <definedName name="RC_1_4">'[11]Regulatory Capital'!$E$8</definedName>
    <definedName name="RC_1_5">'[11]Regulatory Capital'!$E$9</definedName>
    <definedName name="RC_1_6">'[11]Regulatory Capital'!$E$11</definedName>
    <definedName name="RC_1_7">'[11]Regulatory Capital'!$E$12</definedName>
    <definedName name="RC_2_2">'[11]Regulatory Capital'!$G$5</definedName>
    <definedName name="RC_2_3">'[11]Regulatory Capital'!$G$6</definedName>
    <definedName name="RC_2_4">'[11]Regulatory Capital'!$G$8</definedName>
    <definedName name="RC_2_5">'[11]Regulatory Capital'!$G$9</definedName>
    <definedName name="RC_2_6">'[11]Regulatory Capital'!$G$11</definedName>
    <definedName name="RC_2_7">'[11]Regulatory Capital'!$G$12</definedName>
    <definedName name="RC_3_2">'[11]Regulatory Capital'!$I$5</definedName>
    <definedName name="RC_3_3">'[11]Regulatory Capital'!$I$6</definedName>
    <definedName name="RC_3_4">'[11]Regulatory Capital'!$I$8</definedName>
    <definedName name="RC_3_5">'[11]Regulatory Capital'!$I$9</definedName>
    <definedName name="RC_3_6">'[11]Regulatory Capital'!$I$11</definedName>
    <definedName name="RC_3_7">'[11]Regulatory Capital'!$I$12</definedName>
    <definedName name="RC_4_1">'[11]EC and RC'!#REF!</definedName>
    <definedName name="RC_4_2">'[11]Regulatory Capital'!$L$5</definedName>
    <definedName name="RC_4_3">'[11]Regulatory Capital'!$L$6</definedName>
    <definedName name="RC_4_4">'[11]Regulatory Capital'!$L$8</definedName>
    <definedName name="RC_4_5">'[11]Regulatory Capital'!$L$9</definedName>
    <definedName name="RC_4_6">'[11]Regulatory Capital'!$L$11</definedName>
    <definedName name="RC_4_7">'[11]Regulatory Capital'!$L$12</definedName>
    <definedName name="RC_5_2">'[11]Regulatory Capital'!$N$5</definedName>
    <definedName name="RC_5_3">'[11]Regulatory Capital'!$N$6</definedName>
    <definedName name="RC_5_4">'[11]Regulatory Capital'!$N$8</definedName>
    <definedName name="RC_5_5">'[11]Regulatory Capital'!$N$9</definedName>
    <definedName name="RC_5_6">'[11]Regulatory Capital'!$N$11</definedName>
    <definedName name="RC_5_7">'[11]Regulatory Capital'!$N$12</definedName>
    <definedName name="rc_formula1">[11]Constants!#REF!</definedName>
    <definedName name="RC_startdate_new_tool">[11]Constants!$B$73</definedName>
    <definedName name="Recon2">#REF!</definedName>
    <definedName name="redemption" localSheetId="31">[4]Hybrids!$O$5:$O$6</definedName>
    <definedName name="redemption" localSheetId="32">[4]Hybrids!$O$5:$O$6</definedName>
    <definedName name="redemption" localSheetId="33">[4]Hybrids!$O$5:$O$6</definedName>
    <definedName name="redemption" localSheetId="9">[4]Hybrids!$O$5:$O$6</definedName>
    <definedName name="redemption" localSheetId="10">[4]Hybrids!$O$5:$O$6</definedName>
    <definedName name="redemption" localSheetId="30">[4]Hybrids!$O$5:$O$6</definedName>
    <definedName name="redemption" localSheetId="23">[4]Hybrids!$O$5:$O$6</definedName>
    <definedName name="redemption" localSheetId="24">[4]Hybrids!$O$5:$O$6</definedName>
    <definedName name="redemption" localSheetId="25">[4]Hybrids!$O$5:$O$6</definedName>
    <definedName name="redemption" localSheetId="27">[4]Hybrids!$O$5:$O$6</definedName>
    <definedName name="redemption" localSheetId="28">[4]Hybrids!$O$5:$O$6</definedName>
    <definedName name="redemption" localSheetId="46">[4]Hybrids!$O$5:$O$6</definedName>
    <definedName name="redemption" localSheetId="49">[4]Hybrids!$O$5:$O$6</definedName>
    <definedName name="redemption">[5]Hybrids!$O$5:$O$6</definedName>
    <definedName name="report_filename">[11]Constants!$B$40</definedName>
    <definedName name="report_filename2">[11]Constants!$B$41</definedName>
    <definedName name="report_filename3">[11]Constants!$B$42</definedName>
    <definedName name="report_name">[11]Control!$D$4</definedName>
    <definedName name="report_path">[11]Constants!$B$34</definedName>
    <definedName name="Reporting_Date">[11]Control!$H$10</definedName>
    <definedName name="reporting_day">[11]Constants!#REF!</definedName>
    <definedName name="reporting_month">[11]Constants!#REF!</definedName>
    <definedName name="Reporting_Quarter">[11]Control!$H$9</definedName>
    <definedName name="Reporting_Year">[11]Control!$H$8</definedName>
    <definedName name="RepYear" localSheetId="31">[22]Sources!$C$2</definedName>
    <definedName name="RepYear" localSheetId="32">[22]Sources!$C$2</definedName>
    <definedName name="RepYear" localSheetId="33">[22]Sources!$C$2</definedName>
    <definedName name="RepYear" localSheetId="9">[22]Sources!$C$2</definedName>
    <definedName name="RepYear" localSheetId="10">[22]Sources!$C$2</definedName>
    <definedName name="RepYear" localSheetId="30">[22]Sources!$C$2</definedName>
    <definedName name="RepYear" localSheetId="23">[22]Sources!$C$2</definedName>
    <definedName name="RepYear" localSheetId="24">[22]Sources!$C$2</definedName>
    <definedName name="RepYear" localSheetId="25">[22]Sources!$C$2</definedName>
    <definedName name="RepYear" localSheetId="27">[22]Sources!$C$2</definedName>
    <definedName name="RepYear" localSheetId="28">[22]Sources!$C$2</definedName>
    <definedName name="RepYear" localSheetId="46">[22]Sources!$C$2</definedName>
    <definedName name="RepYear" localSheetId="49">[22]Sources!$C$2</definedName>
    <definedName name="RepYear">[23]Sources!$C$2</definedName>
    <definedName name="ResultQtrs" localSheetId="31">[4]Forecasts!$BI$5:$CT$5</definedName>
    <definedName name="ResultQtrs" localSheetId="32">[4]Forecasts!$BI$5:$CT$5</definedName>
    <definedName name="ResultQtrs" localSheetId="33">[4]Forecasts!$BI$5:$CT$5</definedName>
    <definedName name="ResultQtrs" localSheetId="9">[4]Forecasts!$BI$5:$CT$5</definedName>
    <definedName name="ResultQtrs" localSheetId="10">[4]Forecasts!$BI$5:$CT$5</definedName>
    <definedName name="ResultQtrs" localSheetId="30">[4]Forecasts!$BI$5:$CT$5</definedName>
    <definedName name="ResultQtrs" localSheetId="23">[4]Forecasts!$BI$5:$CT$5</definedName>
    <definedName name="ResultQtrs" localSheetId="24">[4]Forecasts!$BI$5:$CT$5</definedName>
    <definedName name="ResultQtrs" localSheetId="25">[4]Forecasts!$BI$5:$CT$5</definedName>
    <definedName name="ResultQtrs" localSheetId="27">[4]Forecasts!$BI$5:$CT$5</definedName>
    <definedName name="ResultQtrs" localSheetId="28">[4]Forecasts!$BI$5:$CT$5</definedName>
    <definedName name="ResultQtrs" localSheetId="46">[4]Forecasts!$BI$5:$CT$5</definedName>
    <definedName name="ResultQtrs" localSheetId="49">[4]Forecasts!$BI$5:$CT$5</definedName>
    <definedName name="ResultQtrs">[5]Forecasts!$BI$5:$CT$5</definedName>
    <definedName name="rfgf" localSheetId="1">'[1]Table 39_'!#REF!</definedName>
    <definedName name="rfgf" localSheetId="59">'[1]Table 39_'!#REF!</definedName>
    <definedName name="rfgf" localSheetId="61">'[1]Table 39_'!#REF!</definedName>
    <definedName name="rfgf" localSheetId="60">'[1]Table 39_'!#REF!</definedName>
    <definedName name="rfgf" localSheetId="15">'[1]Table 39_'!#REF!</definedName>
    <definedName name="rfgf">'[1]Table 39_'!#REF!</definedName>
    <definedName name="RP" localSheetId="26">'[9]Lists-Aux'!$Z:$Z</definedName>
    <definedName name="RP">#REF!</definedName>
    <definedName name="rrr" localSheetId="26">[15]Members!$D$3:E$2477</definedName>
    <definedName name="rrr">#REF!</definedName>
    <definedName name="RSP" localSheetId="26">'[9]Lists-Aux'!$AA:$AA</definedName>
    <definedName name="RSP">#REF!</definedName>
    <definedName name="RT" localSheetId="26">'[9]Lists-Aux'!$AB:$AB</definedName>
    <definedName name="RT">#REF!</definedName>
    <definedName name="RTT" localSheetId="26">'[9]Lists-Aux'!$AC:$AC</definedName>
    <definedName name="RTT">#REF!</definedName>
    <definedName name="sa_filename">[11]Constants!$B$47</definedName>
    <definedName name="sa_formula1">[11]Constants!#REF!</definedName>
    <definedName name="sa_formula2">[11]Constants!#REF!</definedName>
    <definedName name="sa_path">[11]Constants!#REF!</definedName>
    <definedName name="sa_range_out3">'[14]Standardized Approach'!#REF!</definedName>
    <definedName name="sa_ws1">[11]Constants!#REF!</definedName>
    <definedName name="Scenario5" localSheetId="31">[4]Cover!$J$10</definedName>
    <definedName name="Scenario5" localSheetId="32">[4]Cover!$J$10</definedName>
    <definedName name="Scenario5" localSheetId="33">[4]Cover!$J$10</definedName>
    <definedName name="Scenario5" localSheetId="9">[4]Cover!$J$10</definedName>
    <definedName name="Scenario5" localSheetId="10">[4]Cover!$J$10</definedName>
    <definedName name="Scenario5" localSheetId="30">[4]Cover!$J$10</definedName>
    <definedName name="Scenario5" localSheetId="23">[4]Cover!$J$10</definedName>
    <definedName name="Scenario5" localSheetId="24">[4]Cover!$J$10</definedName>
    <definedName name="Scenario5" localSheetId="25">[4]Cover!$J$10</definedName>
    <definedName name="Scenario5" localSheetId="27">[4]Cover!$J$10</definedName>
    <definedName name="Scenario5" localSheetId="28">[4]Cover!$J$10</definedName>
    <definedName name="Scenario5" localSheetId="46">[4]Cover!$J$10</definedName>
    <definedName name="Scenario5" localSheetId="49">[4]Cover!$J$10</definedName>
    <definedName name="Scenario5">[5]Cover!$J$10</definedName>
    <definedName name="scenarios" localSheetId="31">[4]Scenarios!$H$6:$P$16</definedName>
    <definedName name="scenarios" localSheetId="32">[4]Scenarios!$H$6:$P$16</definedName>
    <definedName name="scenarios" localSheetId="33">[4]Scenarios!$H$6:$P$16</definedName>
    <definedName name="scenarios" localSheetId="9">[4]Scenarios!$H$6:$P$16</definedName>
    <definedName name="scenarios" localSheetId="10">[4]Scenarios!$H$6:$P$16</definedName>
    <definedName name="scenarios" localSheetId="30">[4]Scenarios!$H$6:$P$16</definedName>
    <definedName name="scenarios" localSheetId="23">[4]Scenarios!$H$6:$P$16</definedName>
    <definedName name="scenarios" localSheetId="24">[4]Scenarios!$H$6:$P$16</definedName>
    <definedName name="scenarios" localSheetId="25">[4]Scenarios!$H$6:$P$16</definedName>
    <definedName name="scenarios" localSheetId="27">[4]Scenarios!$H$6:$P$16</definedName>
    <definedName name="scenarios" localSheetId="28">[4]Scenarios!$H$6:$P$16</definedName>
    <definedName name="scenarios" localSheetId="46">[4]Scenarios!$H$6:$P$16</definedName>
    <definedName name="scenarios" localSheetId="49">[4]Scenarios!$H$6:$P$16</definedName>
    <definedName name="scenarios">[5]Scenarios!$H$6:$P$16</definedName>
    <definedName name="sep" localSheetId="31">[4]ActualsCalc!$J$6</definedName>
    <definedName name="sep" localSheetId="32">[4]ActualsCalc!$J$6</definedName>
    <definedName name="sep" localSheetId="33">[4]ActualsCalc!$J$6</definedName>
    <definedName name="sep" localSheetId="9">[4]ActualsCalc!$J$6</definedName>
    <definedName name="sep" localSheetId="10">[4]ActualsCalc!$J$6</definedName>
    <definedName name="sep" localSheetId="30">[4]ActualsCalc!$J$6</definedName>
    <definedName name="sep" localSheetId="23">[4]ActualsCalc!$J$6</definedName>
    <definedName name="sep" localSheetId="24">[4]ActualsCalc!$J$6</definedName>
    <definedName name="sep" localSheetId="25">[4]ActualsCalc!$J$6</definedName>
    <definedName name="sep" localSheetId="27">[4]ActualsCalc!$J$6</definedName>
    <definedName name="sep" localSheetId="28">[4]ActualsCalc!$J$6</definedName>
    <definedName name="sep" localSheetId="46">[4]ActualsCalc!$J$6</definedName>
    <definedName name="sep" localSheetId="49">[4]ActualsCalc!$J$6</definedName>
    <definedName name="sep">[5]ActualsCalc!$J$6</definedName>
    <definedName name="ShowRowsValue" localSheetId="31">[4]CompareQ!$AA$2</definedName>
    <definedName name="ShowRowsValue" localSheetId="32">[4]CompareQ!$AA$2</definedName>
    <definedName name="ShowRowsValue" localSheetId="33">[4]CompareQ!$AA$2</definedName>
    <definedName name="ShowRowsValue" localSheetId="9">[4]CompareQ!$AA$2</definedName>
    <definedName name="ShowRowsValue" localSheetId="10">[4]CompareQ!$AA$2</definedName>
    <definedName name="ShowRowsValue" localSheetId="30">[4]CompareQ!$AA$2</definedName>
    <definedName name="ShowRowsValue" localSheetId="23">[4]CompareQ!$AA$2</definedName>
    <definedName name="ShowRowsValue" localSheetId="24">[4]CompareQ!$AA$2</definedName>
    <definedName name="ShowRowsValue" localSheetId="25">[4]CompareQ!$AA$2</definedName>
    <definedName name="ShowRowsValue" localSheetId="27">[4]CompareQ!$AA$2</definedName>
    <definedName name="ShowRowsValue" localSheetId="28">[4]CompareQ!$AA$2</definedName>
    <definedName name="ShowRowsValue" localSheetId="46">[4]CompareQ!$AA$2</definedName>
    <definedName name="ShowRowsValue" localSheetId="49">[4]CompareQ!$AA$2</definedName>
    <definedName name="ShowRowsValue">[5]CompareQ!$AA$2</definedName>
    <definedName name="ShowSubs" localSheetId="31">'[4]Capital Base'!$AA$1</definedName>
    <definedName name="ShowSubs" localSheetId="32">'[4]Capital Base'!$AA$1</definedName>
    <definedName name="ShowSubs" localSheetId="33">'[4]Capital Base'!$AA$1</definedName>
    <definedName name="ShowSubs" localSheetId="9">'[4]Capital Base'!$AA$1</definedName>
    <definedName name="ShowSubs" localSheetId="10">'[4]Capital Base'!$AA$1</definedName>
    <definedName name="ShowSubs" localSheetId="30">'[4]Capital Base'!$AA$1</definedName>
    <definedName name="ShowSubs" localSheetId="23">'[4]Capital Base'!$AA$1</definedName>
    <definedName name="ShowSubs" localSheetId="24">'[4]Capital Base'!$AA$1</definedName>
    <definedName name="ShowSubs" localSheetId="25">'[4]Capital Base'!$AA$1</definedName>
    <definedName name="ShowSubs" localSheetId="27">'[4]Capital Base'!$AA$1</definedName>
    <definedName name="ShowSubs" localSheetId="28">'[4]Capital Base'!$AA$1</definedName>
    <definedName name="ShowSubs" localSheetId="46">'[4]Capital Base'!$AA$1</definedName>
    <definedName name="ShowSubs" localSheetId="49">'[4]Capital Base'!$AA$1</definedName>
    <definedName name="ShowSubs">'[5]Capital Base'!$AA$1</definedName>
    <definedName name="SNCI">#REF!</definedName>
    <definedName name="ssss">#REF!</definedName>
    <definedName name="sssss">#REF!</definedName>
    <definedName name="ST" localSheetId="26">'[9]Lists-Aux'!$AD:$AD</definedName>
    <definedName name="ST">#REF!</definedName>
    <definedName name="SystBu" localSheetId="31">[4]Settings!$G$51:$H$56</definedName>
    <definedName name="SystBu" localSheetId="32">[4]Settings!$G$51:$H$56</definedName>
    <definedName name="SystBu" localSheetId="33">[4]Settings!$G$51:$H$56</definedName>
    <definedName name="SystBu" localSheetId="9">[4]Settings!$G$51:$H$56</definedName>
    <definedName name="SystBu" localSheetId="10">[4]Settings!$G$51:$H$56</definedName>
    <definedName name="SystBu" localSheetId="30">[4]Settings!$G$51:$H$56</definedName>
    <definedName name="SystBu" localSheetId="23">[4]Settings!$G$51:$H$56</definedName>
    <definedName name="SystBu" localSheetId="24">[4]Settings!$G$51:$H$56</definedName>
    <definedName name="SystBu" localSheetId="25">[4]Settings!$G$51:$H$56</definedName>
    <definedName name="SystBu" localSheetId="27">[4]Settings!$G$51:$H$56</definedName>
    <definedName name="SystBu" localSheetId="28">[4]Settings!$G$51:$H$56</definedName>
    <definedName name="SystBu" localSheetId="46">[4]Settings!$G$51:$H$56</definedName>
    <definedName name="SystBu" localSheetId="49">[4]Settings!$G$51:$H$56</definedName>
    <definedName name="SystBu">[5]Settings!$G$51:$H$56</definedName>
    <definedName name="T2noCall" localSheetId="31">[4]Settings!$G$15:$H$20</definedName>
    <definedName name="T2noCall" localSheetId="32">[4]Settings!$G$15:$H$20</definedName>
    <definedName name="T2noCall" localSheetId="33">[4]Settings!$G$15:$H$20</definedName>
    <definedName name="T2noCall" localSheetId="9">[4]Settings!$G$15:$H$20</definedName>
    <definedName name="T2noCall" localSheetId="10">[4]Settings!$G$15:$H$20</definedName>
    <definedName name="T2noCall" localSheetId="30">[4]Settings!$G$15:$H$20</definedName>
    <definedName name="T2noCall" localSheetId="23">[4]Settings!$G$15:$H$20</definedName>
    <definedName name="T2noCall" localSheetId="24">[4]Settings!$G$15:$H$20</definedName>
    <definedName name="T2noCall" localSheetId="25">[4]Settings!$G$15:$H$20</definedName>
    <definedName name="T2noCall" localSheetId="27">[4]Settings!$G$15:$H$20</definedName>
    <definedName name="T2noCall" localSheetId="28">[4]Settings!$G$15:$H$20</definedName>
    <definedName name="T2noCall" localSheetId="46">[4]Settings!$G$15:$H$20</definedName>
    <definedName name="T2noCall" localSheetId="49">[4]Settings!$G$15:$H$20</definedName>
    <definedName name="T2noCall">[5]Settings!$G$15:$H$20</definedName>
    <definedName name="TA" localSheetId="26">'[12]Lists-Aux'!$AE:$AE</definedName>
    <definedName name="TA">#REF!</definedName>
    <definedName name="TANG_ASSETS">#REF!</definedName>
    <definedName name="TD" localSheetId="26">'[9]Lists-Aux'!$AI:$AI</definedName>
    <definedName name="TD">#REF!</definedName>
    <definedName name="TI" localSheetId="26">'[9]Lists-Aux'!$AF:$AF</definedName>
    <definedName name="TI">#REF!</definedName>
    <definedName name="to_date">[11]Constants!#REF!</definedName>
    <definedName name="today">[11]Control!$H$7</definedName>
    <definedName name="Tool_path">[11]Constants!$B$32</definedName>
    <definedName name="TOT_EXP">#REF!</definedName>
    <definedName name="total_1dhvar_current" localSheetId="27">'[14]Risk Measures for IMA'!#REF!</definedName>
    <definedName name="total_1dhvar_current" localSheetId="59">'[14]Risk Measures for IMA'!#REF!</definedName>
    <definedName name="total_1dhvar_current" localSheetId="61">'[14]Risk Measures for IMA'!#REF!</definedName>
    <definedName name="total_1dhvar_current" localSheetId="60">'[14]Risk Measures for IMA'!#REF!</definedName>
    <definedName name="total_1dhvar_current">'[14]Risk Measures for IMA'!#REF!</definedName>
    <definedName name="total_1dhvar_previous" localSheetId="27">'[14]Risk Measures for IMA'!#REF!</definedName>
    <definedName name="total_1dhvar_previous" localSheetId="59">'[14]Risk Measures for IMA'!#REF!</definedName>
    <definedName name="total_1dhvar_previous" localSheetId="61">'[14]Risk Measures for IMA'!#REF!</definedName>
    <definedName name="total_1dhvar_previous" localSheetId="60">'[14]Risk Measures for IMA'!#REF!</definedName>
    <definedName name="total_1dhvar_previous">'[14]Risk Measures for IMA'!#REF!</definedName>
    <definedName name="TOTAL_CY">'[11]Risk Measures for IMA'!$AC:$AC</definedName>
    <definedName name="TOTAL_PP">'[11]Risk Measures for IMA'!$AJ:$AJ</definedName>
    <definedName name="TOTAL_PY">'[11]Risk Measures for IMA'!$V:$V</definedName>
    <definedName name="TRADING_BOOK">#REF!</definedName>
    <definedName name="TYPE">#REF!</definedName>
    <definedName name="UES" localSheetId="26">'[9]Lists-Aux'!$AG:$AG</definedName>
    <definedName name="UES">#REF!</definedName>
    <definedName name="Valid1" localSheetId="27">#REF!</definedName>
    <definedName name="Valid1" localSheetId="1">#REF!</definedName>
    <definedName name="Valid1" localSheetId="59">#REF!</definedName>
    <definedName name="Valid1" localSheetId="61">#REF!</definedName>
    <definedName name="Valid1" localSheetId="60">#REF!</definedName>
    <definedName name="Valid1" localSheetId="15">#REF!</definedName>
    <definedName name="Valid1">#REF!</definedName>
    <definedName name="Valid2" localSheetId="1">#REF!</definedName>
    <definedName name="Valid2" localSheetId="59">#REF!</definedName>
    <definedName name="Valid2" localSheetId="61">#REF!</definedName>
    <definedName name="Valid2" localSheetId="60">#REF!</definedName>
    <definedName name="Valid2" localSheetId="15">#REF!</definedName>
    <definedName name="Valid2">#REF!</definedName>
    <definedName name="Valid3" localSheetId="1">#REF!</definedName>
    <definedName name="Valid3" localSheetId="59">#REF!</definedName>
    <definedName name="Valid3" localSheetId="61">#REF!</definedName>
    <definedName name="Valid3" localSheetId="60">#REF!</definedName>
    <definedName name="Valid3" localSheetId="15">#REF!</definedName>
    <definedName name="Valid3">#REF!</definedName>
    <definedName name="Valid4" localSheetId="1">#REF!</definedName>
    <definedName name="Valid4" localSheetId="59">#REF!</definedName>
    <definedName name="Valid4" localSheetId="61">#REF!</definedName>
    <definedName name="Valid4" localSheetId="60">#REF!</definedName>
    <definedName name="Valid4" localSheetId="15">#REF!</definedName>
    <definedName name="Valid4">#REF!</definedName>
    <definedName name="Valid5" localSheetId="1">#REF!</definedName>
    <definedName name="Valid5" localSheetId="59">#REF!</definedName>
    <definedName name="Valid5" localSheetId="61">#REF!</definedName>
    <definedName name="Valid5" localSheetId="60">#REF!</definedName>
    <definedName name="Valid5" localSheetId="15">#REF!</definedName>
    <definedName name="Valid5">#REF!</definedName>
    <definedName name="Version" localSheetId="31">[4]Cover!$H$98</definedName>
    <definedName name="Version" localSheetId="32">[4]Cover!$H$98</definedName>
    <definedName name="Version" localSheetId="33">[4]Cover!$H$98</definedName>
    <definedName name="Version" localSheetId="9">[4]Cover!$H$98</definedName>
    <definedName name="Version" localSheetId="10">[4]Cover!$H$98</definedName>
    <definedName name="Version" localSheetId="30">[4]Cover!$H$98</definedName>
    <definedName name="Version" localSheetId="23">[4]Cover!$H$98</definedName>
    <definedName name="Version" localSheetId="24">[4]Cover!$H$98</definedName>
    <definedName name="Version" localSheetId="25">[4]Cover!$H$98</definedName>
    <definedName name="Version" localSheetId="27">[4]Cover!$H$98</definedName>
    <definedName name="Version" localSheetId="28">[4]Cover!$H$98</definedName>
    <definedName name="Version" localSheetId="46">[4]Cover!$H$98</definedName>
    <definedName name="Version" localSheetId="49">[4]Cover!$H$98</definedName>
    <definedName name="Version">[5]Cover!$H$98</definedName>
    <definedName name="Versions" localSheetId="31">[4]Versions!$A$1</definedName>
    <definedName name="Versions" localSheetId="32">[4]Versions!$A$1</definedName>
    <definedName name="Versions" localSheetId="33">[4]Versions!$A$1</definedName>
    <definedName name="Versions" localSheetId="9">[4]Versions!$A$1</definedName>
    <definedName name="Versions" localSheetId="10">[4]Versions!$A$1</definedName>
    <definedName name="Versions" localSheetId="30">[4]Versions!$A$1</definedName>
    <definedName name="Versions" localSheetId="23">[4]Versions!$A$1</definedName>
    <definedName name="Versions" localSheetId="24">[4]Versions!$A$1</definedName>
    <definedName name="Versions" localSheetId="25">[4]Versions!$A$1</definedName>
    <definedName name="Versions" localSheetId="27">[4]Versions!$A$1</definedName>
    <definedName name="Versions" localSheetId="28">[4]Versions!$A$1</definedName>
    <definedName name="Versions" localSheetId="46">[4]Versions!$A$1</definedName>
    <definedName name="Versions" localSheetId="49">[4]Versions!$A$1</definedName>
    <definedName name="Versions">[5]Versions!$A$1</definedName>
    <definedName name="VersionTypes" localSheetId="31">[4]ActualsCalc!$S$7:$V$7</definedName>
    <definedName name="VersionTypes" localSheetId="32">[4]ActualsCalc!$S$7:$V$7</definedName>
    <definedName name="VersionTypes" localSheetId="33">[4]ActualsCalc!$S$7:$V$7</definedName>
    <definedName name="VersionTypes" localSheetId="9">[4]ActualsCalc!$S$7:$V$7</definedName>
    <definedName name="VersionTypes" localSheetId="10">[4]ActualsCalc!$S$7:$V$7</definedName>
    <definedName name="VersionTypes" localSheetId="30">[4]ActualsCalc!$S$7:$V$7</definedName>
    <definedName name="VersionTypes" localSheetId="23">[4]ActualsCalc!$S$7:$V$7</definedName>
    <definedName name="VersionTypes" localSheetId="24">[4]ActualsCalc!$S$7:$V$7</definedName>
    <definedName name="VersionTypes" localSheetId="25">[4]ActualsCalc!$S$7:$V$7</definedName>
    <definedName name="VersionTypes" localSheetId="27">[4]ActualsCalc!$S$7:$V$7</definedName>
    <definedName name="VersionTypes" localSheetId="28">[4]ActualsCalc!$S$7:$V$7</definedName>
    <definedName name="VersionTypes" localSheetId="46">[4]ActualsCalc!$S$7:$V$7</definedName>
    <definedName name="VersionTypes" localSheetId="49">[4]ActualsCalc!$S$7:$V$7</definedName>
    <definedName name="VersionTypes">[5]ActualsCalc!$S$7:$V$7</definedName>
    <definedName name="ViFpct" localSheetId="31">[4]Settings!$D$30</definedName>
    <definedName name="ViFpct" localSheetId="32">[4]Settings!$D$30</definedName>
    <definedName name="ViFpct" localSheetId="33">[4]Settings!$D$30</definedName>
    <definedName name="ViFpct" localSheetId="9">[4]Settings!$D$30</definedName>
    <definedName name="ViFpct" localSheetId="10">[4]Settings!$D$30</definedName>
    <definedName name="ViFpct" localSheetId="30">[4]Settings!$D$30</definedName>
    <definedName name="ViFpct" localSheetId="23">[4]Settings!$D$30</definedName>
    <definedName name="ViFpct" localSheetId="24">[4]Settings!$D$30</definedName>
    <definedName name="ViFpct" localSheetId="25">[4]Settings!$D$30</definedName>
    <definedName name="ViFpct" localSheetId="27">[4]Settings!$D$30</definedName>
    <definedName name="ViFpct" localSheetId="28">[4]Settings!$D$30</definedName>
    <definedName name="ViFpct" localSheetId="46">[4]Settings!$D$30</definedName>
    <definedName name="ViFpct" localSheetId="49">[4]Settings!$D$30</definedName>
    <definedName name="ViFpct">[5]Settings!$D$30</definedName>
    <definedName name="WF_minimum" localSheetId="31">[4]WFInfo!$AP$37</definedName>
    <definedName name="WF_minimum" localSheetId="32">[4]WFInfo!$AP$37</definedName>
    <definedName name="WF_minimum" localSheetId="33">[4]WFInfo!$AP$37</definedName>
    <definedName name="WF_minimum" localSheetId="9">[4]WFInfo!$AP$37</definedName>
    <definedName name="WF_minimum" localSheetId="10">[4]WFInfo!$AP$37</definedName>
    <definedName name="WF_minimum" localSheetId="30">[4]WFInfo!$AP$37</definedName>
    <definedName name="WF_minimum" localSheetId="23">[4]WFInfo!$AP$37</definedName>
    <definedName name="WF_minimum" localSheetId="24">[4]WFInfo!$AP$37</definedName>
    <definedName name="WF_minimum" localSheetId="25">[4]WFInfo!$AP$37</definedName>
    <definedName name="WF_minimum" localSheetId="27">[4]WFInfo!$AP$37</definedName>
    <definedName name="WF_minimum" localSheetId="28">[4]WFInfo!$AP$37</definedName>
    <definedName name="WF_minimum" localSheetId="50">#REF!</definedName>
    <definedName name="WF_minimum" localSheetId="59">[4]WFInfo!$AP$37</definedName>
    <definedName name="WF_minimum" localSheetId="61">[4]WFInfo!$AP$37</definedName>
    <definedName name="WF_minimum" localSheetId="60">[4]WFInfo!$AP$37</definedName>
    <definedName name="WF_minimum" localSheetId="0">#REF!</definedName>
    <definedName name="WF_minimum" localSheetId="46">[4]WFInfo!$AP$37</definedName>
    <definedName name="WF_minimum" localSheetId="3">#REF!</definedName>
    <definedName name="WF_minimum" localSheetId="49">[4]WFInfo!$AP$37</definedName>
    <definedName name="WF_minimum" localSheetId="2">#REF!</definedName>
    <definedName name="WF_minimum">[5]WFInfo!$AP$37</definedName>
    <definedName name="WFbankGroups" localSheetId="31">[4]CompareQ!$B$268:$B$276</definedName>
    <definedName name="WFbankGroups" localSheetId="32">[4]CompareQ!$B$268:$B$276</definedName>
    <definedName name="WFbankGroups" localSheetId="33">[4]CompareQ!$B$268:$B$276</definedName>
    <definedName name="WFbankGroups" localSheetId="9">[4]CompareQ!$B$268:$B$276</definedName>
    <definedName name="WFbankGroups" localSheetId="10">[4]CompareQ!$B$268:$B$276</definedName>
    <definedName name="WFbankGroups" localSheetId="30">[4]CompareQ!$B$268:$B$276</definedName>
    <definedName name="WFbankGroups" localSheetId="23">[4]CompareQ!$B$268:$B$276</definedName>
    <definedName name="WFbankGroups" localSheetId="24">[4]CompareQ!$B$268:$B$276</definedName>
    <definedName name="WFbankGroups" localSheetId="25">[4]CompareQ!$B$268:$B$276</definedName>
    <definedName name="WFbankGroups" localSheetId="27">[4]CompareQ!$B$268:$B$276</definedName>
    <definedName name="WFbankGroups" localSheetId="28">[4]CompareQ!$B$268:$B$276</definedName>
    <definedName name="WFbankGroups" localSheetId="46">[4]CompareQ!$B$268:$B$276</definedName>
    <definedName name="WFbankGroups" localSheetId="49">[4]CompareQ!$B$268:$B$276</definedName>
    <definedName name="WFbankGroups">[5]CompareQ!$B$268:$B$276</definedName>
    <definedName name="WFgroupGroups" localSheetId="31">[4]CompareQ!$B$257:$B$263</definedName>
    <definedName name="WFgroupGroups" localSheetId="32">[4]CompareQ!$B$257:$B$263</definedName>
    <definedName name="WFgroupGroups" localSheetId="33">[4]CompareQ!$B$257:$B$263</definedName>
    <definedName name="WFgroupGroups" localSheetId="9">[4]CompareQ!$B$257:$B$263</definedName>
    <definedName name="WFgroupGroups" localSheetId="10">[4]CompareQ!$B$257:$B$263</definedName>
    <definedName name="WFgroupGroups" localSheetId="30">[4]CompareQ!$B$257:$B$263</definedName>
    <definedName name="WFgroupGroups" localSheetId="23">[4]CompareQ!$B$257:$B$263</definedName>
    <definedName name="WFgroupGroups" localSheetId="24">[4]CompareQ!$B$257:$B$263</definedName>
    <definedName name="WFgroupGroups" localSheetId="25">[4]CompareQ!$B$257:$B$263</definedName>
    <definedName name="WFgroupGroups" localSheetId="27">[4]CompareQ!$B$257:$B$263</definedName>
    <definedName name="WFgroupGroups" localSheetId="28">[4]CompareQ!$B$257:$B$263</definedName>
    <definedName name="WFgroupGroups" localSheetId="46">[4]CompareQ!$B$257:$B$263</definedName>
    <definedName name="WFgroupGroups" localSheetId="49">[4]CompareQ!$B$257:$B$263</definedName>
    <definedName name="WFgroupGroups">[5]CompareQ!$B$257:$B$263</definedName>
    <definedName name="WFinsGroups" localSheetId="31">[4]CompareQ!$B$281:$B$292</definedName>
    <definedName name="WFinsGroups" localSheetId="32">[4]CompareQ!$B$281:$B$292</definedName>
    <definedName name="WFinsGroups" localSheetId="33">[4]CompareQ!$B$281:$B$292</definedName>
    <definedName name="WFinsGroups" localSheetId="9">[4]CompareQ!$B$281:$B$292</definedName>
    <definedName name="WFinsGroups" localSheetId="10">[4]CompareQ!$B$281:$B$292</definedName>
    <definedName name="WFinsGroups" localSheetId="30">[4]CompareQ!$B$281:$B$292</definedName>
    <definedName name="WFinsGroups" localSheetId="23">[4]CompareQ!$B$281:$B$292</definedName>
    <definedName name="WFinsGroups" localSheetId="24">[4]CompareQ!$B$281:$B$292</definedName>
    <definedName name="WFinsGroups" localSheetId="25">[4]CompareQ!$B$281:$B$292</definedName>
    <definedName name="WFinsGroups" localSheetId="27">[4]CompareQ!$B$281:$B$292</definedName>
    <definedName name="WFinsGroups" localSheetId="28">[4]CompareQ!$B$281:$B$292</definedName>
    <definedName name="WFinsGroups" localSheetId="46">[4]CompareQ!$B$281:$B$292</definedName>
    <definedName name="WFinsGroups" localSheetId="49">[4]CompareQ!$B$281:$B$292</definedName>
    <definedName name="WFinsGroups">[5]CompareQ!$B$281:$B$292</definedName>
    <definedName name="wrn.Market._.data._._._.Interes." localSheetId="31" hidden="1">{#N/A,#N/A,FALSE,"Market data _ Interest 3,12,60"}</definedName>
    <definedName name="wrn.Market._.data._._._.Interes." localSheetId="32" hidden="1">{#N/A,#N/A,FALSE,"Market data _ Interest 3,12,60"}</definedName>
    <definedName name="wrn.Market._.data._._._.Interes." localSheetId="33" hidden="1">{#N/A,#N/A,FALSE,"Market data _ Interest 3,12,60"}</definedName>
    <definedName name="wrn.Market._.data._._._.Interes." localSheetId="9" hidden="1">{#N/A,#N/A,FALSE,"Market data _ Interest 3,12,60"}</definedName>
    <definedName name="wrn.Market._.data._._._.Interes." localSheetId="10" hidden="1">{#N/A,#N/A,FALSE,"Market data _ Interest 3,12,60"}</definedName>
    <definedName name="wrn.Market._.data._._._.Interes." localSheetId="30" hidden="1">{#N/A,#N/A,FALSE,"Market data _ Interest 3,12,60"}</definedName>
    <definedName name="wrn.Market._.data._._._.Interes." localSheetId="23" hidden="1">{#N/A,#N/A,FALSE,"Market data _ Interest 3,12,60"}</definedName>
    <definedName name="wrn.Market._.data._._._.Interes." localSheetId="24" hidden="1">{#N/A,#N/A,FALSE,"Market data _ Interest 3,12,60"}</definedName>
    <definedName name="wrn.Market._.data._._._.Interes." localSheetId="25" hidden="1">{#N/A,#N/A,FALSE,"Market data _ Interest 3,12,60"}</definedName>
    <definedName name="wrn.Market._.data._._._.Interes." localSheetId="27" hidden="1">{#N/A,#N/A,FALSE,"Market data _ Interest 3,12,60"}</definedName>
    <definedName name="wrn.Market._.data._._._.Interes." localSheetId="28" hidden="1">{#N/A,#N/A,FALSE,"Market data _ Interest 3,12,60"}</definedName>
    <definedName name="wrn.Market._.data._._._.Interes." localSheetId="50" hidden="1">{#N/A,#N/A,FALSE,"Market data _ Interest 3,12,60"}</definedName>
    <definedName name="wrn.Market._.data._._._.Interes." localSheetId="1" hidden="1">{#N/A,#N/A,FALSE,"Market data _ Interest 3,12,60"}</definedName>
    <definedName name="wrn.Market._.data._._._.Interes." localSheetId="58" hidden="1">{#N/A,#N/A,FALSE,"Market data _ Interest 3,12,60"}</definedName>
    <definedName name="wrn.Market._.data._._._.Interes." localSheetId="59" hidden="1">{#N/A,#N/A,FALSE,"Market data _ Interest 3,12,60"}</definedName>
    <definedName name="wrn.Market._.data._._._.Interes." localSheetId="61" hidden="1">{#N/A,#N/A,FALSE,"Market data _ Interest 3,12,60"}</definedName>
    <definedName name="wrn.Market._.data._._._.Interes." localSheetId="60" hidden="1">{#N/A,#N/A,FALSE,"Market data _ Interest 3,12,60"}</definedName>
    <definedName name="wrn.Market._.data._._._.Interes." localSheetId="0" hidden="1">{#N/A,#N/A,FALSE,"Market data _ Interest 3,12,60"}</definedName>
    <definedName name="wrn.Market._.data._._._.Interes." localSheetId="46" hidden="1">{#N/A,#N/A,FALSE,"Market data _ Interest 3,12,60"}</definedName>
    <definedName name="wrn.Market._.data._._._.Interes." localSheetId="3" hidden="1">{#N/A,#N/A,FALSE,"Market data _ Interest 3,12,60"}</definedName>
    <definedName name="wrn.Market._.data._._._.Interes." localSheetId="49" hidden="1">{#N/A,#N/A,FALSE,"Market data _ Interest 3,12,60"}</definedName>
    <definedName name="wrn.Market._.data._._._.Interes." localSheetId="2" hidden="1">{#N/A,#N/A,FALSE,"Market data _ Interest 3,12,60"}</definedName>
    <definedName name="wrn.Market._.data._._._.Interes." hidden="1">{#N/A,#N/A,FALSE,"Market data _ Interest 3,12,60"}</definedName>
    <definedName name="wrn.Market._.data._.Volatilities." localSheetId="31" hidden="1">{#N/A,#N/A,TRUE,"Sheet1"}</definedName>
    <definedName name="wrn.Market._.data._.Volatilities." localSheetId="32" hidden="1">{#N/A,#N/A,TRUE,"Sheet1"}</definedName>
    <definedName name="wrn.Market._.data._.Volatilities." localSheetId="33" hidden="1">{#N/A,#N/A,TRUE,"Sheet1"}</definedName>
    <definedName name="wrn.Market._.data._.Volatilities." localSheetId="9" hidden="1">{#N/A,#N/A,TRUE,"Sheet1"}</definedName>
    <definedName name="wrn.Market._.data._.Volatilities." localSheetId="10" hidden="1">{#N/A,#N/A,TRUE,"Sheet1"}</definedName>
    <definedName name="wrn.Market._.data._.Volatilities." localSheetId="30" hidden="1">{#N/A,#N/A,TRUE,"Sheet1"}</definedName>
    <definedName name="wrn.Market._.data._.Volatilities." localSheetId="23" hidden="1">{#N/A,#N/A,TRUE,"Sheet1"}</definedName>
    <definedName name="wrn.Market._.data._.Volatilities." localSheetId="24" hidden="1">{#N/A,#N/A,TRUE,"Sheet1"}</definedName>
    <definedName name="wrn.Market._.data._.Volatilities." localSheetId="25" hidden="1">{#N/A,#N/A,TRUE,"Sheet1"}</definedName>
    <definedName name="wrn.Market._.data._.Volatilities." localSheetId="27" hidden="1">{#N/A,#N/A,TRUE,"Sheet1"}</definedName>
    <definedName name="wrn.Market._.data._.Volatilities." localSheetId="28" hidden="1">{#N/A,#N/A,TRUE,"Sheet1"}</definedName>
    <definedName name="wrn.Market._.data._.Volatilities." localSheetId="50" hidden="1">{#N/A,#N/A,TRUE,"Sheet1"}</definedName>
    <definedName name="wrn.Market._.data._.Volatilities." localSheetId="1" hidden="1">{#N/A,#N/A,TRUE,"Sheet1"}</definedName>
    <definedName name="wrn.Market._.data._.Volatilities." localSheetId="58" hidden="1">{#N/A,#N/A,TRUE,"Sheet1"}</definedName>
    <definedName name="wrn.Market._.data._.Volatilities." localSheetId="59" hidden="1">{#N/A,#N/A,TRUE,"Sheet1"}</definedName>
    <definedName name="wrn.Market._.data._.Volatilities." localSheetId="61" hidden="1">{#N/A,#N/A,TRUE,"Sheet1"}</definedName>
    <definedName name="wrn.Market._.data._.Volatilities." localSheetId="60" hidden="1">{#N/A,#N/A,TRUE,"Sheet1"}</definedName>
    <definedName name="wrn.Market._.data._.Volatilities." localSheetId="0" hidden="1">{#N/A,#N/A,TRUE,"Sheet1"}</definedName>
    <definedName name="wrn.Market._.data._.Volatilities." localSheetId="46" hidden="1">{#N/A,#N/A,TRUE,"Sheet1"}</definedName>
    <definedName name="wrn.Market._.data._.Volatilities." localSheetId="3" hidden="1">{#N/A,#N/A,TRUE,"Sheet1"}</definedName>
    <definedName name="wrn.Market._.data._.Volatilities." localSheetId="49" hidden="1">{#N/A,#N/A,TRUE,"Sheet1"}</definedName>
    <definedName name="wrn.Market._.data._.Volatilities." localSheetId="2" hidden="1">{#N/A,#N/A,TRUE,"Sheet1"}</definedName>
    <definedName name="wrn.Market._.data._.Volatilities." hidden="1">{#N/A,#N/A,TRUE,"Sheet1"}</definedName>
    <definedName name="XBRL">[10]Lists!$A$17:$A$19</definedName>
    <definedName name="XX" localSheetId="26">[9]Dimensions!$B$2:$B$78</definedName>
    <definedName name="XX">#REF!</definedName>
    <definedName name="YEAR_END">#REF!</definedName>
    <definedName name="yearsFC" localSheetId="31">[4]Forecasts!$AD$7:$AW$7</definedName>
    <definedName name="yearsFC" localSheetId="32">[4]Forecasts!$AD$7:$AW$7</definedName>
    <definedName name="yearsFC" localSheetId="33">[4]Forecasts!$AD$7:$AW$7</definedName>
    <definedName name="yearsFC" localSheetId="9">[4]Forecasts!$AD$7:$AW$7</definedName>
    <definedName name="yearsFC" localSheetId="10">[4]Forecasts!$AD$7:$AW$7</definedName>
    <definedName name="yearsFC" localSheetId="30">[4]Forecasts!$AD$7:$AW$7</definedName>
    <definedName name="yearsFC" localSheetId="23">[4]Forecasts!$AD$7:$AW$7</definedName>
    <definedName name="yearsFC" localSheetId="24">[4]Forecasts!$AD$7:$AW$7</definedName>
    <definedName name="yearsFC" localSheetId="25">[4]Forecasts!$AD$7:$AW$7</definedName>
    <definedName name="yearsFC" localSheetId="27">[4]Forecasts!$AD$7:$AW$7</definedName>
    <definedName name="yearsFC" localSheetId="28">[4]Forecasts!$AD$7:$AW$7</definedName>
    <definedName name="yearsFC" localSheetId="46">[4]Forecasts!$AD$7:$AW$7</definedName>
    <definedName name="yearsFC" localSheetId="49">[4]Forecasts!$AD$7:$AW$7</definedName>
    <definedName name="yearsFC">[5]Forecasts!$AD$7:$AW$7</definedName>
    <definedName name="YesNo" localSheetId="26">[8]Parameters!$C$90:$C$91</definedName>
    <definedName name="YesNo">#REF!</definedName>
    <definedName name="YesNoBasel2" localSheetId="26">[8]Parameters!#REF!</definedName>
    <definedName name="YesNoBasel2">#REF!</definedName>
    <definedName name="YesNoNA">#REF!</definedName>
    <definedName name="zxasdafsds" localSheetId="27">#REF!</definedName>
    <definedName name="zxasdafsds" localSheetId="1">#REF!</definedName>
    <definedName name="zxasdafsds" localSheetId="59">#REF!</definedName>
    <definedName name="zxasdafsds" localSheetId="61">#REF!</definedName>
    <definedName name="zxasdafsds" localSheetId="60">#REF!</definedName>
    <definedName name="zxasdafsds" localSheetId="15">#REF!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8" l="1"/>
  <c r="I43" i="8"/>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40" i="14"/>
  <c r="E41" i="14"/>
  <c r="E42" i="14"/>
  <c r="E5" i="14"/>
  <c r="C31" i="10"/>
  <c r="C114" i="20" l="1"/>
  <c r="C109" i="20"/>
  <c r="I25" i="19"/>
  <c r="I26" i="19"/>
  <c r="I27" i="19"/>
  <c r="I28" i="19"/>
  <c r="I29" i="19"/>
  <c r="I30" i="19"/>
  <c r="I31" i="19"/>
  <c r="I32" i="19"/>
  <c r="I33" i="19"/>
  <c r="C26" i="6"/>
  <c r="G31" i="10"/>
  <c r="F31" i="10"/>
  <c r="D31" i="10"/>
  <c r="E29" i="10"/>
  <c r="E28" i="10"/>
  <c r="E27" i="10"/>
  <c r="E25" i="10"/>
  <c r="E24" i="10"/>
  <c r="E31" i="10" l="1"/>
</calcChain>
</file>

<file path=xl/sharedStrings.xml><?xml version="1.0" encoding="utf-8"?>
<sst xmlns="http://schemas.openxmlformats.org/spreadsheetml/2006/main" count="4828" uniqueCount="1745">
  <si>
    <t>ING GROUP ADDITIONAL PILLAR 3 DISCLOSURES</t>
  </si>
  <si>
    <t>amounts in millions of euros, unless stated otherwise</t>
  </si>
  <si>
    <t>CONTENTS</t>
  </si>
  <si>
    <t>Disclaimer</t>
  </si>
  <si>
    <t>Capital requirements</t>
  </si>
  <si>
    <t>EU OV1 – Overview of total risk exposure amounts</t>
  </si>
  <si>
    <t>OV1</t>
  </si>
  <si>
    <t>EU KM1 – Key metrics template</t>
  </si>
  <si>
    <t>KM1</t>
  </si>
  <si>
    <t>EU KM2: key metrics – MREL and, where applicable, G-SII Requirement for own funds and eligible liabilities</t>
  </si>
  <si>
    <t>KM2</t>
  </si>
  <si>
    <t>EU CMS1 – Comparison of modelled and standardised risk weighted exposure amounts at risk level</t>
  </si>
  <si>
    <t>CMS1</t>
  </si>
  <si>
    <t>EU CMS2 Template EU CMS2 – Comparison of modelled and standardised risk weighted exposure amounts for credit risk at asset class level</t>
  </si>
  <si>
    <t>CMS2</t>
  </si>
  <si>
    <t>EU CC1 – Composition of regulatory own funds</t>
  </si>
  <si>
    <t>CC1</t>
  </si>
  <si>
    <t>EU CC2 – Reconciliation of regulatory own funds to balance sheet in the audited financial statements</t>
  </si>
  <si>
    <t>CC2</t>
  </si>
  <si>
    <t>EU CCyB1 – Geographical distribution of credit exposures relevant for the calculation of the countercyclical buffer</t>
  </si>
  <si>
    <t>CCyB1</t>
  </si>
  <si>
    <t>EU CCyB2 – Amount of institution-specific countercyclical capital buffer</t>
  </si>
  <si>
    <t>CCyB2</t>
  </si>
  <si>
    <t>EU LR1 – LRSum: Summary reconciliation of accounting assets and leverage ratio exposures</t>
  </si>
  <si>
    <t>LR1</t>
  </si>
  <si>
    <t>EU LR2 – LRCom: Leverage ratio common disclosure</t>
  </si>
  <si>
    <t>LR2</t>
  </si>
  <si>
    <t>EU LR3 - LRSpl: Split-up of on balance sheet exposures (excluding derivatives, SFTs and exempted exposures)</t>
  </si>
  <si>
    <t>LR3</t>
  </si>
  <si>
    <t xml:space="preserve">EU TLAC1 – Composition - MREL and, where applicable, the G-SII Requirement for own funds and eligible liabilities </t>
  </si>
  <si>
    <t>TLAC1</t>
  </si>
  <si>
    <t>EU TLAC3 – creditor ranking - resolution entity</t>
  </si>
  <si>
    <t>TLAC3</t>
  </si>
  <si>
    <t>Credit risk quality</t>
  </si>
  <si>
    <t>EU CQ1 – Credit quality of forborne exposures</t>
  </si>
  <si>
    <t>CQ1</t>
  </si>
  <si>
    <t>EU CQ4 – Quality of non-performing exposures by geography </t>
  </si>
  <si>
    <t>CQ4</t>
  </si>
  <si>
    <t>EU CQ5 – Credit quality of loans and advances by industry</t>
  </si>
  <si>
    <t>CQ5</t>
  </si>
  <si>
    <t xml:space="preserve">EU CQ7 – Collateral obtained by taking possession and execution processes </t>
  </si>
  <si>
    <t>CQ7</t>
  </si>
  <si>
    <t>EU CR1 – Performing and non-performing exposures and related provisions</t>
  </si>
  <si>
    <t>CR1</t>
  </si>
  <si>
    <t>EU CR1-A –  Maturity of exposures</t>
  </si>
  <si>
    <t>CR1-A</t>
  </si>
  <si>
    <t>EU CR2 – Changes in the stock of non-performing loans and advances</t>
  </si>
  <si>
    <t>CR2</t>
  </si>
  <si>
    <t>Credit risk mitigation techniques</t>
  </si>
  <si>
    <t>EU CR3 – CRM techniques overview:  Disclosure of the use of credit risk mitigation techniques</t>
  </si>
  <si>
    <t>CR3</t>
  </si>
  <si>
    <t>Credit Risk SA</t>
  </si>
  <si>
    <t>EU CR4 – Standardised approach – Credit risk exposure and CRM effects</t>
  </si>
  <si>
    <t>CR4</t>
  </si>
  <si>
    <t>EU CR5 – Standardised approach</t>
  </si>
  <si>
    <t>CR5</t>
  </si>
  <si>
    <t>Credit Risk IRB</t>
  </si>
  <si>
    <t>EU CR6 – IRB approach – Credit risk exposures by exposure class and PD range</t>
  </si>
  <si>
    <t>CR6</t>
  </si>
  <si>
    <t>EU CR7 – IRB approach – Effect on the RWEAs of credit derivatives used as CRM techniques</t>
  </si>
  <si>
    <t>CR7</t>
  </si>
  <si>
    <t>EU CR7-A – IRB approach – Disclosure of the extent of the use of CRM techniques</t>
  </si>
  <si>
    <t>CR7-A</t>
  </si>
  <si>
    <t xml:space="preserve">EU CR8 –  RWEA flow statements of credit risk exposures under the IRB approach </t>
  </si>
  <si>
    <t>CR8</t>
  </si>
  <si>
    <t>Equity exposures</t>
  </si>
  <si>
    <t>EU CR10.5 –  Specialised lending and equity exposures under the simple risk weighted approach</t>
  </si>
  <si>
    <t>CR10.5</t>
  </si>
  <si>
    <t>Counterparty credit risk</t>
  </si>
  <si>
    <t>EU CCR1 – Analysis of CCR exposure by approach</t>
  </si>
  <si>
    <t>CCR1</t>
  </si>
  <si>
    <t>EU CCR3 – Standardised approach – CCR exposures by regulatory exposure class and risk weights</t>
  </si>
  <si>
    <t>CCR3</t>
  </si>
  <si>
    <t>EU CCR4 – IRB approach – CCR exposures by exposure class and PD scale</t>
  </si>
  <si>
    <t>CCR4</t>
  </si>
  <si>
    <t>EU CCR5 – Composition of collateral for CCR exposures</t>
  </si>
  <si>
    <t>CCR5</t>
  </si>
  <si>
    <t>EU CCR6 – Credit derivatives exposures</t>
  </si>
  <si>
    <t>CCR6</t>
  </si>
  <si>
    <t>EU CCR7 – RWEA flow statements of CCR exposures under the IMM</t>
  </si>
  <si>
    <t>N/A*</t>
  </si>
  <si>
    <t>EU CCR8 – Exposures to CCPs</t>
  </si>
  <si>
    <t>CCR8</t>
  </si>
  <si>
    <t>Securitisation</t>
  </si>
  <si>
    <t>EU-SEC1 - Securitisation exposures in the non-trading book</t>
  </si>
  <si>
    <t>SEC1</t>
  </si>
  <si>
    <t>EU-SEC3 - Securitisation exposures in the non-trading book and associated regulatory capital requirements - institution acting as originator or as sponsor</t>
  </si>
  <si>
    <t>SEC3</t>
  </si>
  <si>
    <t>EU-SEC4 - Securitisation exposures in the non-trading book and associated regulatory capital requirements - institution acting as investor</t>
  </si>
  <si>
    <t>SEC4</t>
  </si>
  <si>
    <t>EU-SEC5 - Exposures securitised by the institution - Exposures in default and specific credit risk adjustments</t>
  </si>
  <si>
    <t>SEC5</t>
  </si>
  <si>
    <t>Market risk</t>
  </si>
  <si>
    <t>EU MR1 - Market risk under the standardised approach</t>
  </si>
  <si>
    <t>MR1</t>
  </si>
  <si>
    <t>EU MR2-A - Market risk under the internal Model Approach (IMA)</t>
  </si>
  <si>
    <t>MR2-A</t>
  </si>
  <si>
    <t>EU MR2-B - RWA flow statements of market risk exposures under the IMA</t>
  </si>
  <si>
    <t>MR2-B</t>
  </si>
  <si>
    <t>EU MR3 - IMA values for trading portfolios</t>
  </si>
  <si>
    <t>MR3</t>
  </si>
  <si>
    <t>EU MR4 - Comparison of VaR estimates with gains/losses</t>
  </si>
  <si>
    <t>MR4</t>
  </si>
  <si>
    <t>EU IRRBB1 - Interest rate risks of non-trading book activities</t>
  </si>
  <si>
    <t>IRRBB1</t>
  </si>
  <si>
    <t>Liquidity requirements</t>
  </si>
  <si>
    <t>EU LIQ1 - Quantitative information of LCR</t>
  </si>
  <si>
    <t>LIQ1</t>
  </si>
  <si>
    <t>EU LIQB - Qualitative information on LCR</t>
  </si>
  <si>
    <t>LIQB</t>
  </si>
  <si>
    <t xml:space="preserve">EU LIQ2 - Net Stable Funding Ratio </t>
  </si>
  <si>
    <t>LIQ2</t>
  </si>
  <si>
    <t>Credit valuation adjustments</t>
  </si>
  <si>
    <t xml:space="preserve">Template EU CVA4 - RWA flow statements of credit valuation adjustment risk under the Standardised Approach </t>
  </si>
  <si>
    <t>CVA4</t>
  </si>
  <si>
    <t>Environmental, Social &amp; Governance</t>
  </si>
  <si>
    <t>Table 1 - Qualitative information on Environmental risk</t>
  </si>
  <si>
    <t>ESG-E</t>
  </si>
  <si>
    <t>Table 2 - Qualitative information on Social risk</t>
  </si>
  <si>
    <t>ESG-S</t>
  </si>
  <si>
    <t>Table 3 - Qualitative information on Governance risk</t>
  </si>
  <si>
    <t>ESG-G</t>
  </si>
  <si>
    <t>Template 1: Banking book- Climate Change transition risk: Credit quality of exposures by sector, emissions and residual maturity</t>
  </si>
  <si>
    <t>ESG1</t>
  </si>
  <si>
    <t>Template 2: Banking book - Climate change transition risk: Loans collateralised by immovable property - Energy efficiency of the collateral</t>
  </si>
  <si>
    <t>ESG2</t>
  </si>
  <si>
    <t>Template 3: Banking book - Climate change transition risk: Alignment metrics for the banking book</t>
  </si>
  <si>
    <t>ESG3</t>
  </si>
  <si>
    <t>Template 4: Banking book - Climate change transition risk: Exposures to top 20 carbon-intensive firms</t>
  </si>
  <si>
    <t>ESG4</t>
  </si>
  <si>
    <t>Template 5: Banking book - Climate change physical risk: Exposures subject to physical risk</t>
  </si>
  <si>
    <t>ESG5</t>
  </si>
  <si>
    <t>Template 5: Banking book - Climate change physical risk: Exposures subject to physical risk (BE)</t>
  </si>
  <si>
    <t>ESG5 (BE)</t>
  </si>
  <si>
    <t>Template 5: Banking book - Climate change physical risk: Exposures subject to physical risk (NL)</t>
  </si>
  <si>
    <t>ESG5 (NL)</t>
  </si>
  <si>
    <t>Template 5: Banking book - Climate change physical risk: Exposures subject to physical risk (DE)</t>
  </si>
  <si>
    <t>ESG5 (DE)</t>
  </si>
  <si>
    <t>* ING has no CCR exposure under IMM</t>
  </si>
  <si>
    <t>The figures in this report have been neither audited nor reviewed by our external auditor.</t>
  </si>
  <si>
    <t>DISCLAIMER</t>
  </si>
  <si>
    <t xml:space="preserve">
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changes affecting interest rate levels (3) any default of a major market participant and related market disruption (4) changes in performance of financial markets, including in Europe and developing markets (5) fiscal uncertainty in Europe and the United States (6) discontinuation of or changes in ‘benchmark’ indices (7) inflation and deflation in our principal markets (8) changes in conditions in the credit and capital markets generally, including changes in borrower and counterparty creditworthiness (9) failures of banks falling under the scope of state compensation schemes (10) noncompliance with or changes in laws and regulations, including those concerning financial services, financial economic crimes and tax laws, and the interpretation and application thereof (11) geopolitical risks, political instabilities and policies and actions of governmental and regulatory authorities, including in connection
with the invasion of Russia into Ukraine and the related international response measures (12) legal and regulatory risks in certain countries with less developed legal and regulatory frameworks (13) prudential supervision and regulations, including in relation to stress tests and regulatory restrictions on dividends and distributions (also among members of the group) (14) ING’s ability to meet minimum capital and other prudential regulatory requirements (15) changes in regulation of US commodities and derivatives businesses of ING and its customers (16) application of bank recovery and resolution regimes, including write down and conversion powers in relation to our securities (17) outcome of current and future litigation, enforcement proceedings, investigations or other regulatory actions, including claims by customers or stakeholders who feel misled or treated unfairly, and other conduct issues (18) changes in tax laws and regulations and risks of non-compliance or investigation in connection with tax laws, including FATCA (19) operational and IT risks, such as system disruptions or failures, breaches of security, cyber-attacks, human error, changes in operational practices or inadequate controls including in respect of third parties with which we do business and including any risks as a result of incomplete, inaccurate, or otherwise flawed outputs from the algorithms and data sets utilized in artificial intelligence (20) risks and challenges related to cybercrime including the effects of cyberattacks and changes in legislation and regulation related to cybersecurity and data privacy, including such risks and challenges as a consequence of the use of emerging technologies, such as advanced forms of artificial intelligence and quantum computing (21) changes in general competitive factors, including ability to increase or maintain market share (22) inability to protect our intellectual property and infringement claims by third parties (23) inability of counterparties to meet financial obligations or ability to enforce rights against such counterparties (24) changes in credit ratings (25) business, operational, regulatory, reputation, transition and other risks and challenges in connection with climate change, diversity, equity and inclusion and other ESG-related matters, including data gathering and reporting and also including managing the conflicting laws and requirements of governments, regulators and authorities with respect to these topics (26) inability to attract and retain key personnel (27) future liabilities under defined benefit retirement plans (28) failure to manage business risks, including in connection with use of models, use of derivatives, or maintaining appropriate policies and guidelines (29) changes in capital and credit markets, including interbank funding, as well as customer deposits, which provide the liquidity and capital required to fund our operations, and (30) the other risks and uncertainties detailed in the most recent annual report of ING Groep N.V. (including the Risk Factors contained therein) and ING’s more recent disclosures, including press releases, which are available on www.ING.com.
This document may contain ESG-related material that has been prepared by ING on the basis of publicly available information, internally developed data and other third-party sources believed to be reliable. ING has not sought to independently verify information obtained from public and third-party sources and makes no representations or warranties as to accuracy, completeness, reasonableness or reliability of such information.
Materiality, as used in the context of ESG, is distinct from, and should not be confused with, such term as defined in the Market Abuse Regulation or as defined for Securities and Exchange Commission (‘SEC’) reporting purposes. Any issues identified as material for purposes of ESG in this document are therefore not necessarily material as defined in the Market Abuse Regulation or for SEC reporting purposes. In addition, there is currently no single, globally recognized set of accepted definitions in assessing whether activities are “green” or “sustainable.” Without limiting any of the statements contained herein, we make no representation or warranty as to whether any of our securities constitutes a green or sustainable security or conforms to present or future investor expectations or objectives for green or sustainable investing. For information on characteristics of a security, use of proceeds, a description of applicable project(s) and/or any other relevant information, please reference the offering documents for such security.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filing of this document. Many of those factors are beyond ING’s control.
Any forward-looking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</si>
  <si>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Template EU OV1 – Overview of total risk exposure amounts</t>
  </si>
  <si>
    <t>Index</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</si>
  <si>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</si>
  <si>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</si>
  <si>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</si>
  <si>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</si>
  <si>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</si>
  <si>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</si>
  <si>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</si>
  <si>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</si>
  <si>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</si>
  <si>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</si>
  <si>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</si>
  <si>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</si>
  <si>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</si>
  <si>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</si>
  <si>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</si>
  <si>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</si>
  <si>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</si>
  <si>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</si>
  <si>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</si>
  <si>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</si>
  <si>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</si>
  <si>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</si>
  <si>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</si>
  <si>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</si>
  <si>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</si>
  <si>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</si>
  <si>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</si>
  <si>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</si>
  <si>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</si>
  <si>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</si>
  <si>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</si>
  <si>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</si>
  <si>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</si>
  <si>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</si>
  <si>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</si>
  <si>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</si>
  <si>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</si>
  <si>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</si>
  <si>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</si>
  <si>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</si>
  <si>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</si>
  <si>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</si>
  <si>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</si>
  <si>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</si>
  <si>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</si>
  <si>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</si>
  <si>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</si>
  <si>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</si>
  <si>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</si>
  <si>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</si>
  <si>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</si>
  <si>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</si>
  <si>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</si>
  <si>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</si>
  <si>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</si>
  <si>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</si>
  <si>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</si>
  <si>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</si>
  <si>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</si>
  <si>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r>
      <t>Capital ratios (as a percentage of risk</t>
    </r>
    <r>
      <rPr>
        <b/>
        <sz val="8"/>
        <rFont val="ING Me"/>
      </rPr>
      <t>-weighted</t>
    </r>
    <r>
      <rPr>
        <b/>
        <sz val="8"/>
        <color rgb="FF000000"/>
        <rFont val="ING Me"/>
      </rPr>
      <t xml:space="preserve"> exposure amount)</t>
    </r>
  </si>
  <si>
    <r>
      <t>Common Equity Tier</t>
    </r>
    <r>
      <rPr>
        <sz val="8"/>
        <color theme="1"/>
        <rFont val="ING Me"/>
      </rPr>
      <t> </t>
    </r>
    <r>
      <rPr>
        <sz val="8"/>
        <color rgb="FF000000"/>
        <rFont val="ING Me"/>
      </rPr>
      <t>1 ratio (%)</t>
    </r>
  </si>
  <si>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</si>
  <si>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</si>
  <si>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</si>
  <si>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</si>
  <si>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</si>
  <si>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</si>
  <si>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</si>
  <si>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</si>
  <si>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</si>
  <si>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</si>
  <si>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</si>
  <si>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</si>
  <si>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</si>
  <si>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</si>
  <si>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</si>
  <si>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</si>
  <si>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</si>
  <si>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</si>
  <si>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</si>
  <si>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</si>
  <si>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</si>
  <si>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</si>
  <si>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</si>
  <si>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</si>
  <si>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</si>
  <si>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</si>
  <si>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</si>
  <si>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</si>
  <si>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</si>
  <si>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</si>
  <si>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</si>
  <si>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</si>
  <si>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</si>
  <si>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</si>
  <si>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</si>
  <si>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Aptos Narrow"/>
        <family val="2"/>
        <scheme val="minor"/>
      </rPr>
      <t/>
    </r>
  </si>
  <si>
    <t>EU 14a</t>
  </si>
  <si>
    <t xml:space="preserve">Additional own funds requirements to address the risk of excessive leverage (%) </t>
  </si>
  <si>
    <t xml:space="preserv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</si>
  <si>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</si>
  <si>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</si>
  <si>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</si>
  <si>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</si>
  <si>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</si>
  <si>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</si>
  <si>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</si>
  <si>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</si>
  <si>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</si>
  <si>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</si>
  <si>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</si>
  <si>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</si>
  <si>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</si>
  <si>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</si>
  <si>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</si>
  <si>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</si>
  <si>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</si>
  <si>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</si>
  <si>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</si>
  <si>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</si>
  <si>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</si>
  <si>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</si>
  <si>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</si>
  <si>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</si>
  <si>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</si>
  <si>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</si>
  <si>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</si>
  <si>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</si>
  <si>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</si>
  <si>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</si>
  <si>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31.48%</t>
  </si>
  <si>
    <t>EU-3a</t>
  </si>
  <si>
    <t>Total exposure measure of the resolution group</t>
  </si>
  <si>
    <t>Own funds and eligible liabilities as percentage of the total exposure measure</t>
  </si>
  <si>
    <t>8.91%</t>
  </si>
  <si>
    <t>EU-5a</t>
  </si>
  <si>
    <t xml:space="preserve">Of which own funds or subordinated liabilities </t>
  </si>
  <si>
    <t>Pro-memo item - Aggregate amount of permitted non-subordinated eligible liabilities instruments If the subordination discretion  as per Article 72b(3) CRR is applied (max 3.5% exemption)</t>
  </si>
  <si>
    <t>Does the subordination exemption in Article 72(b)(4) of the CRR apply? (5% exemption)</t>
  </si>
  <si>
    <t>No</t>
  </si>
  <si>
    <t>6c</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</si>
  <si>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</si>
  <si>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</si>
  <si>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</si>
  <si>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</si>
  <si>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</si>
  <si>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</si>
  <si>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</si>
  <si>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</si>
  <si>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</si>
  <si>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 xml:space="preserve"> No </t>
  </si>
  <si>
    <t>Template EU CMS1 – Comparison of modelled and standardised risk weighted exposure amounts at risk level</t>
  </si>
  <si>
    <t>30/06/2025</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</si>
  <si>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</si>
  <si>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</si>
  <si>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</si>
  <si>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</si>
  <si>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</si>
  <si>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</si>
  <si>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</si>
  <si>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</si>
  <si>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</si>
  <si>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Credit valuation adjustment</t>
  </si>
  <si>
    <t>Securitisation exposures in the banking book</t>
  </si>
  <si>
    <t xml:space="preserve">Market risk </t>
  </si>
  <si>
    <t>Other risk weighted exposure amounts</t>
  </si>
  <si>
    <t>31/03/2025</t>
  </si>
  <si>
    <t>Counterparty credit risk*</t>
  </si>
  <si>
    <t>* comparables adjusted following EBA mapping</t>
  </si>
  <si>
    <t>Template 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</si>
  <si>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</si>
  <si>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</si>
  <si>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</si>
  <si>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</si>
  <si>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</si>
  <si>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</si>
  <si>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</si>
  <si>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</si>
  <si>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</si>
  <si>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</si>
  <si>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</si>
  <si>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</si>
  <si>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</si>
  <si>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</si>
  <si>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</si>
  <si>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</si>
  <si>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</si>
  <si>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</si>
  <si>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</si>
  <si>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</si>
  <si>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</si>
  <si>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</si>
  <si>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</si>
  <si>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</si>
  <si>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</si>
  <si>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</si>
  <si>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</si>
  <si>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</si>
  <si>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</si>
  <si>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</si>
  <si>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</si>
  <si>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</si>
  <si>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</si>
  <si>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</si>
  <si>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</si>
  <si>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Of which: Retail - Secured by residential real estate</t>
  </si>
  <si>
    <t>EU 7a</t>
  </si>
  <si>
    <t>Categorised as secured by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</si>
  <si>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</si>
  <si>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</si>
  <si>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</si>
  <si>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</si>
  <si>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</si>
  <si>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</si>
  <si>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</si>
  <si>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 non-credit obligation assets</t>
  </si>
  <si>
    <t>*Row 6-Retail is excluding 6.2 retail secured by residential real estate in line with the EBA mapping tool.</t>
  </si>
  <si>
    <t>*Row 6-Retail is excluding 6.2 retail secured by residential reasl estate in line with the EBA mapping tool.</t>
  </si>
  <si>
    <t>Template EU CC1 - Composition of regulatory own funds</t>
  </si>
  <si>
    <t xml:space="preserve"> (a)</t>
  </si>
  <si>
    <t xml:space="preserve">  (b)</t>
  </si>
  <si>
    <t>Amounts</t>
  </si>
  <si>
    <r>
      <t>Source based on reference numbers/letters of the balance sheet under the regulatory scope of consolidation</t>
    </r>
    <r>
      <rPr>
        <sz val="8"/>
        <rFont val="ING Me"/>
      </rPr>
      <t> </t>
    </r>
  </si>
  <si>
    <t xml:space="preserve">Common Equity Tier 1 (CET1) capital:  instruments and reserves                                             </t>
  </si>
  <si>
    <t xml:space="preserve">Capital instruments and the related share premium accounts </t>
  </si>
  <si>
    <t>CC2 - 26</t>
  </si>
  <si>
    <t xml:space="preserve">     of which: Ordinary Shares</t>
  </si>
  <si>
    <t xml:space="preserve">Retained earnings </t>
  </si>
  <si>
    <t>CC2 - 28</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</si>
  <si>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</si>
  <si>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</si>
  <si>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</si>
  <si>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</si>
  <si>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</si>
  <si>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</si>
  <si>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</si>
  <si>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</si>
  <si>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</si>
  <si>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CC2 - 9</t>
  </si>
  <si>
    <t>Deferred tax assets that rely on future profitability excluding those arising from temporary differences (net of related tax liability where the conditions in Article 38 (3) CRR are met) (negative amount)</t>
  </si>
  <si>
    <t>CC2 - 11</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</si>
  <si>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</si>
  <si>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</si>
  <si>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</si>
  <si>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</si>
  <si>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</si>
  <si>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</si>
  <si>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</si>
  <si>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</si>
  <si>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</si>
  <si>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</si>
  <si>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</si>
  <si>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</si>
  <si>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</si>
  <si>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</si>
  <si>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</si>
  <si>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</si>
  <si>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</si>
  <si>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</si>
  <si>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</si>
  <si>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</si>
  <si>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</si>
  <si>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</si>
  <si>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</si>
  <si>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</si>
  <si>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</si>
  <si>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</si>
  <si>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</si>
  <si>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r>
      <t>Other regulatory adjustments</t>
    </r>
    <r>
      <rPr>
        <strike/>
        <sz val="9"/>
        <color rgb="FFFF0000"/>
        <rFont val="Aptos Narrow"/>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</si>
  <si>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</si>
  <si>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</si>
  <si>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</si>
  <si>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</si>
  <si>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CC2 - 24</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</si>
  <si>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</si>
  <si>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</si>
  <si>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</si>
  <si>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</si>
  <si>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</si>
  <si>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</si>
  <si>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</si>
  <si>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</si>
  <si>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</si>
  <si>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</si>
  <si>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</si>
  <si>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</si>
  <si>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</si>
  <si>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</si>
  <si>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</si>
  <si>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</si>
  <si>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</si>
  <si>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</si>
  <si>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</si>
  <si>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</si>
  <si>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</si>
  <si>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</si>
  <si>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</si>
  <si>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</si>
  <si>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</si>
  <si>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</si>
  <si>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</si>
  <si>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</si>
  <si>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</si>
  <si>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</si>
  <si>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</si>
  <si>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</si>
  <si>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</si>
  <si>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</si>
  <si>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</si>
  <si>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</si>
  <si>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</si>
  <si>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</si>
  <si>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</si>
  <si>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</si>
  <si>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</si>
  <si>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</si>
  <si>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</si>
  <si>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</si>
  <si>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</si>
  <si>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</si>
  <si>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</si>
  <si>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13.26%</t>
  </si>
  <si>
    <t>Tier 1 capital</t>
  </si>
  <si>
    <t>15.12%</t>
  </si>
  <si>
    <t>Total capital</t>
  </si>
  <si>
    <t>18.23%</t>
  </si>
  <si>
    <t>Institution CET1 overall capital requirements</t>
  </si>
  <si>
    <t xml:space="preserve">of which: capital conservation buffer requirement </t>
  </si>
  <si>
    <t>2.50%</t>
  </si>
  <si>
    <t xml:space="preserve">of which: countercyclical capital buffer requirement </t>
  </si>
  <si>
    <t>0.81%</t>
  </si>
  <si>
    <t xml:space="preserve">of which: systemic risk buffer requirement </t>
  </si>
  <si>
    <t>0.00%</t>
  </si>
  <si>
    <t>EU-67a</t>
  </si>
  <si>
    <t>of which: Global Systemically Important Institution (G-SII) or Other Systemically Important Institution (O-SII) buffer requirement</t>
  </si>
  <si>
    <t>2.00%</t>
  </si>
  <si>
    <t>EU-67b</t>
  </si>
  <si>
    <t>of which: additional own funds requirements to address the risks other than the risk of excessive leverage</t>
  </si>
  <si>
    <t>0.93%</t>
  </si>
  <si>
    <t>Common Equity Tier 1 capital (as a percentage of risk exposure amount) available after meeting the minimum capital requirements</t>
  </si>
  <si>
    <t>7.83%</t>
  </si>
  <si>
    <t>National minima (if different from Basel III)</t>
  </si>
  <si>
    <r>
      <t>Not applicable</t>
    </r>
    <r>
      <rPr>
        <sz val="9"/>
        <color rgb="FFFF0000"/>
        <rFont val="Aptos Narrow"/>
        <family val="2"/>
        <scheme val="minor"/>
      </rPr>
      <t/>
    </r>
  </si>
  <si>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</si>
  <si>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</si>
  <si>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</si>
  <si>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</si>
  <si>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</si>
  <si>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</si>
  <si>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</si>
  <si>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</si>
  <si>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</si>
  <si>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</si>
  <si>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</si>
  <si>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</si>
  <si>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</si>
  <si>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</si>
  <si>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</si>
  <si>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</si>
  <si>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31/12/2024</t>
  </si>
  <si>
    <t>of which: Ordinary Shares</t>
  </si>
  <si>
    <t xml:space="preserve">                                       -  </t>
  </si>
  <si>
    <t>Template EU CC2 - reconciliation of regulatory own funds to balance sheet in the audited financial statements</t>
  </si>
  <si>
    <t>Balance sheet as in published financial statements</t>
  </si>
  <si>
    <t>Under regulatory scope of consolidation</t>
  </si>
  <si>
    <t>Reference</t>
  </si>
  <si>
    <r>
      <t xml:space="preserve">Assets - </t>
    </r>
    <r>
      <rPr>
        <i/>
        <sz val="8"/>
        <color rgb="FF000000"/>
        <rFont val="ING Me"/>
      </rPr>
      <t>Breakdown by asset clases according to the balance sheet in the published financial statements</t>
    </r>
  </si>
  <si>
    <t>Cash and balances with central banks</t>
  </si>
  <si>
    <t>Loans and advances to banks</t>
  </si>
  <si>
    <t xml:space="preserve">Financial assets at fair value through profit or loss </t>
  </si>
  <si>
    <t xml:space="preserve">Financial assets at fair value through other comprehensive income </t>
  </si>
  <si>
    <t>Securities at amortised cost</t>
  </si>
  <si>
    <t xml:space="preserve">Loans and advances to customers </t>
  </si>
  <si>
    <t xml:space="preserve">Investments in associates and joint ventures </t>
  </si>
  <si>
    <t>Property and equipment</t>
  </si>
  <si>
    <t>Intangible assets</t>
  </si>
  <si>
    <t>CC1 -8</t>
  </si>
  <si>
    <t>Current tax assets</t>
  </si>
  <si>
    <t>Deferred tax assets</t>
  </si>
  <si>
    <t>CC1 - 10</t>
  </si>
  <si>
    <t>Other assets</t>
  </si>
  <si>
    <t xml:space="preserve">Assets held for sale </t>
  </si>
  <si>
    <t>Total assets</t>
  </si>
  <si>
    <r>
      <t>Liabilities</t>
    </r>
    <r>
      <rPr>
        <i/>
        <sz val="8"/>
        <color rgb="FF000000"/>
        <rFont val="ING Me"/>
      </rPr>
      <t xml:space="preserve"> - Breakdown by liability clases according to the balance sheet in the published financial statements</t>
    </r>
  </si>
  <si>
    <t xml:space="preserve">Deposits from banks </t>
  </si>
  <si>
    <t>Customer deposits</t>
  </si>
  <si>
    <t xml:space="preserve">Financial liabilities at fair value through profit or loss </t>
  </si>
  <si>
    <t>Current tax liabilities</t>
  </si>
  <si>
    <t>Deferred tax liabilities</t>
  </si>
  <si>
    <t>Provisions</t>
  </si>
  <si>
    <t>Other liabilities</t>
  </si>
  <si>
    <t xml:space="preserve">Liabilities held for sale </t>
  </si>
  <si>
    <t xml:space="preserve">Debt securities in issue </t>
  </si>
  <si>
    <t xml:space="preserve">Subordinated loans </t>
  </si>
  <si>
    <t>CC1 - 30, 46</t>
  </si>
  <si>
    <t>Total liabilities</t>
  </si>
  <si>
    <t>Shareholders' Equity</t>
  </si>
  <si>
    <t>Share capital and share premium</t>
  </si>
  <si>
    <t>CC1 - 1</t>
  </si>
  <si>
    <t>Other reserves</t>
  </si>
  <si>
    <t>Retained earnings (incl. profit for the period)</t>
  </si>
  <si>
    <t>CC1 - 2</t>
  </si>
  <si>
    <t>Shareholders’ equity (parent)</t>
  </si>
  <si>
    <t>Non-controlling interests</t>
  </si>
  <si>
    <t>Total shareholders' equity</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</si>
  <si>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</si>
  <si>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</si>
  <si>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</si>
  <si>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</si>
  <si>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</si>
  <si>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</si>
  <si>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</si>
  <si>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</si>
  <si>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</si>
  <si>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</si>
  <si>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</si>
  <si>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</si>
  <si>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</si>
  <si>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</si>
  <si>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</si>
  <si>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</si>
  <si>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</si>
  <si>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</si>
  <si>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Countries with an active CCyB</t>
  </si>
  <si>
    <t>Netherlands</t>
  </si>
  <si>
    <t>Germany</t>
  </si>
  <si>
    <t>Belgium</t>
  </si>
  <si>
    <t>Australia</t>
  </si>
  <si>
    <t>United Kingdom</t>
  </si>
  <si>
    <t>Luxembourg</t>
  </si>
  <si>
    <t>France</t>
  </si>
  <si>
    <t>Romania</t>
  </si>
  <si>
    <t>Ireland</t>
  </si>
  <si>
    <t>Hong Kong</t>
  </si>
  <si>
    <t>Sweden</t>
  </si>
  <si>
    <t>Hungary</t>
  </si>
  <si>
    <t>Czechia</t>
  </si>
  <si>
    <t>Norway</t>
  </si>
  <si>
    <t>Denmark</t>
  </si>
  <si>
    <t>Korea, Republic of</t>
  </si>
  <si>
    <t>Slovakia</t>
  </si>
  <si>
    <t>Chile</t>
  </si>
  <si>
    <t>Russian Federation</t>
  </si>
  <si>
    <t>Bulgaria</t>
  </si>
  <si>
    <t>Cyprus</t>
  </si>
  <si>
    <t>Azerbaijan</t>
  </si>
  <si>
    <t>Lithuania</t>
  </si>
  <si>
    <t>Slovenia</t>
  </si>
  <si>
    <t>Croatia</t>
  </si>
  <si>
    <t>Iceland</t>
  </si>
  <si>
    <t>Estonia</t>
  </si>
  <si>
    <t>Latvia</t>
  </si>
  <si>
    <t>Andorra</t>
  </si>
  <si>
    <t>Georgia</t>
  </si>
  <si>
    <t>Armenia</t>
  </si>
  <si>
    <t>Albania</t>
  </si>
  <si>
    <t>North Macedonia</t>
  </si>
  <si>
    <t>Montenegro</t>
  </si>
  <si>
    <t>Faroe Islands</t>
  </si>
  <si>
    <t>Countries having announced a CCyB</t>
  </si>
  <si>
    <t>Poland</t>
  </si>
  <si>
    <t>Spain</t>
  </si>
  <si>
    <t>Portugal</t>
  </si>
  <si>
    <t>United Arab Emirates</t>
  </si>
  <si>
    <t>Saudi Arabia</t>
  </si>
  <si>
    <t>Greece</t>
  </si>
  <si>
    <t>South Africa</t>
  </si>
  <si>
    <t>Greenland</t>
  </si>
  <si>
    <t>Countries with more than 1% of ING Group's exposure that have not announced a CCyB</t>
  </si>
  <si>
    <t>United States</t>
  </si>
  <si>
    <t>Italy</t>
  </si>
  <si>
    <t>China</t>
  </si>
  <si>
    <t>Switzerland</t>
  </si>
  <si>
    <t>Thailand</t>
  </si>
  <si>
    <t>Turkey</t>
  </si>
  <si>
    <t>Other countries</t>
  </si>
  <si>
    <t>020</t>
  </si>
  <si>
    <t>Total exposure value*</t>
  </si>
  <si>
    <t>Template EU CCyB2 - Amount of institution-specific countercyclical capital buffer</t>
  </si>
  <si>
    <t>Institution specific countercyclical capital buffer rate</t>
  </si>
  <si>
    <t>Institution specific countercyclical capital buffer requirement</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</si>
  <si>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</si>
  <si>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</si>
  <si>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</si>
  <si>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</si>
  <si>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</si>
  <si>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</si>
  <si>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</si>
  <si>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</si>
  <si>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</si>
  <si>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</si>
  <si>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</si>
  <si>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</si>
  <si>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</si>
  <si>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</si>
  <si>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</si>
  <si>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</si>
  <si>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</si>
  <si>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</si>
  <si>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</si>
  <si>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</si>
  <si>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</si>
  <si>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</si>
  <si>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</si>
  <si>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</si>
  <si>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</si>
  <si>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</si>
  <si>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</si>
  <si>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</si>
  <si>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</si>
  <si>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</si>
  <si>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</si>
  <si>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</si>
  <si>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</si>
  <si>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</si>
  <si>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</si>
  <si>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</si>
  <si>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</si>
  <si>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</si>
  <si>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</si>
  <si>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</si>
  <si>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</si>
  <si>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</si>
  <si>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</si>
  <si>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</si>
  <si>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</si>
  <si>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</si>
  <si>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</si>
  <si>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</si>
  <si>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</si>
  <si>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</si>
  <si>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</si>
  <si>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</si>
  <si>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</si>
  <si>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</si>
  <si>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</si>
  <si>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</si>
  <si>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</si>
  <si>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</si>
  <si>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</si>
  <si>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</si>
  <si>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</si>
  <si>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</si>
  <si>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</si>
  <si>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</si>
  <si>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</si>
  <si>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</si>
  <si>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</si>
  <si>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</si>
  <si>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</si>
  <si>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</si>
  <si>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8"/>
        <color theme="1"/>
        <rFont val="ING Me"/>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</si>
  <si>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</si>
  <si>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</si>
  <si>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</si>
  <si>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</si>
  <si>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</si>
  <si>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</si>
  <si>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</si>
  <si>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</si>
  <si>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</si>
  <si>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</si>
  <si>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</si>
  <si>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</si>
  <si>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</si>
  <si>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</si>
  <si>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</si>
  <si>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</si>
  <si>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</si>
  <si>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r>
      <rPr>
        <b/>
        <sz val="8"/>
        <color theme="1"/>
        <rFont val="ING Me"/>
      </rPr>
      <t>T</t>
    </r>
    <r>
      <rPr>
        <b/>
        <sz val="8"/>
        <rFont val="ING Me"/>
      </rPr>
      <t>otal exposure measure</t>
    </r>
  </si>
  <si>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</si>
  <si>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</si>
  <si>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</si>
  <si>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</si>
  <si>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</si>
  <si>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</si>
  <si>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</si>
  <si>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</si>
  <si>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</si>
  <si>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</si>
  <si>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</si>
  <si>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</si>
  <si>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</si>
  <si>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</si>
  <si>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</si>
  <si>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</si>
  <si>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</si>
  <si>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</si>
  <si>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</si>
  <si>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</si>
  <si>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</si>
  <si>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</si>
  <si>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</si>
  <si>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</si>
  <si>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</si>
  <si>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</si>
  <si>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</si>
  <si>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</si>
  <si>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</si>
  <si>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</si>
  <si>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</si>
  <si>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</si>
  <si>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</si>
  <si>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Secured by mortgages of immovable properties</t>
  </si>
  <si>
    <t>Retail exposures</t>
  </si>
  <si>
    <t>EU-11</t>
  </si>
  <si>
    <t>Exposures in default</t>
  </si>
  <si>
    <t>EU-12</t>
  </si>
  <si>
    <t>Other exposures (eg equity, securitisations, and other non-credit obligation assets)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</si>
  <si>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</si>
  <si>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</si>
  <si>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</si>
  <si>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</si>
  <si>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</si>
  <si>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</si>
  <si>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</si>
  <si>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</si>
  <si>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 arising from regulatory capital instruments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</si>
  <si>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</si>
  <si>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</si>
  <si>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</si>
  <si>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</si>
  <si>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</si>
  <si>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</si>
  <si>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</si>
  <si>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</si>
  <si>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</si>
  <si>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</si>
  <si>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</si>
  <si>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</si>
  <si>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</si>
  <si>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</si>
  <si>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</si>
  <si>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</si>
  <si>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</si>
  <si>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</si>
  <si>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</si>
  <si>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</si>
  <si>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</si>
  <si>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Total risk exposure amount adjusted as permitted by article 45h(2) of Directive 2014/59/EU</t>
  </si>
  <si>
    <t>Ratio of own funds and eligible liabilities</t>
  </si>
  <si>
    <t>Own funds and eligible liabilities (as a percentage of total risk exposure amount )</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</si>
  <si>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</si>
  <si>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</si>
  <si>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</si>
  <si>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</si>
  <si>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</si>
  <si>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</si>
  <si>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</si>
  <si>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</si>
  <si>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</si>
  <si>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Sum of 1 to 11</t>
  </si>
  <si>
    <t>(most junior)</t>
  </si>
  <si>
    <t>(most senior)</t>
  </si>
  <si>
    <t>Description of insolvency ranking (free text)</t>
  </si>
  <si>
    <t>Common equity Tier 1 instruments</t>
  </si>
  <si>
    <t>Additional Tier 1 instruments</t>
  </si>
  <si>
    <t>Tier 2 capital instruments</t>
  </si>
  <si>
    <t>Employee Liabilities that have a preferential status by law</t>
  </si>
  <si>
    <t>Dutch Tax and social security authority Claims that have a preferential status by law</t>
  </si>
  <si>
    <t>Total liabilities and own funds</t>
  </si>
  <si>
    <t>o/w excluded liabilities</t>
  </si>
  <si>
    <t>Total liabilities and own funds less excluded liabilities</t>
  </si>
  <si>
    <t>Subset of row 4 that are own funds and liabilities potentially eligible for meeting [TLAC]</t>
  </si>
  <si>
    <t>o/w residual maturity  ≥ 1 year &lt; 2 years</t>
  </si>
  <si>
    <t>o/w residual maturity  ≥ 2 year &lt; 5 years</t>
  </si>
  <si>
    <t>o/w residual maturity ≥ 5 years &lt; 10 years</t>
  </si>
  <si>
    <t>o/w residual maturity ≥ 10 years, but excluding perpetual securities</t>
  </si>
  <si>
    <t>o/w  perpetual securities</t>
  </si>
  <si>
    <t>Template EU CQ1: Credit quality of forborne exposures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</si>
  <si>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</si>
  <si>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</si>
  <si>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</si>
  <si>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</si>
  <si>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</si>
  <si>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</si>
  <si>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</si>
  <si>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</si>
  <si>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</si>
  <si>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</si>
  <si>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</si>
  <si>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</si>
  <si>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</si>
  <si>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</si>
  <si>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</si>
  <si>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</si>
  <si>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</si>
  <si>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</si>
  <si>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</si>
  <si>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</si>
  <si>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</si>
  <si>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</si>
  <si>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</si>
  <si>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Households</t>
  </si>
  <si>
    <t>080</t>
  </si>
  <si>
    <t>Debt Securities</t>
  </si>
  <si>
    <t>090</t>
  </si>
  <si>
    <t>Loan commitments given</t>
  </si>
  <si>
    <r>
      <t>Template EU CQ4: Quality of non-performing exposures by geography</t>
    </r>
    <r>
      <rPr>
        <sz val="8"/>
        <rFont val="ING Me"/>
      </rPr>
      <t> </t>
    </r>
  </si>
  <si>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</si>
  <si>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</si>
  <si>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</si>
  <si>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</si>
  <si>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</si>
  <si>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</si>
  <si>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</si>
  <si>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Belgium &amp; Luxembourg</t>
  </si>
  <si>
    <t>UK</t>
  </si>
  <si>
    <t>Other Europe</t>
  </si>
  <si>
    <t>America</t>
  </si>
  <si>
    <t>Africa</t>
  </si>
  <si>
    <t>Asia</t>
  </si>
  <si>
    <t>Off-balance-sheet exposures</t>
  </si>
  <si>
    <t>Columns "Of which non-performing" and "of which subject to impairment" are kept empty (greyed) in line with the requirements for insitutions with an NPL ratio lower than 5%</t>
  </si>
  <si>
    <t>Columns "Of which non-performing" and "of which subject to impairment" are ket empty (greyed) in line with the requirements for insitutions with an NPL ratio lower than 5%</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</si>
  <si>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</si>
  <si>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</si>
  <si>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</si>
  <si>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</si>
  <si>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</si>
  <si>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</si>
  <si>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&amp; air conditioning supply</t>
  </si>
  <si>
    <t>Water supply</t>
  </si>
  <si>
    <t>Construction</t>
  </si>
  <si>
    <t>Wholesale and retail trade</t>
  </si>
  <si>
    <t>Transport and storage</t>
  </si>
  <si>
    <t>Accommodation &amp; food service activities</t>
  </si>
  <si>
    <t>100</t>
  </si>
  <si>
    <t>Information &amp; communication</t>
  </si>
  <si>
    <t>110</t>
  </si>
  <si>
    <t>Real estate activities</t>
  </si>
  <si>
    <t>120</t>
  </si>
  <si>
    <t>Financial and insurance activities</t>
  </si>
  <si>
    <t>130</t>
  </si>
  <si>
    <t>Professional, scientific &amp; technical activities</t>
  </si>
  <si>
    <t>140</t>
  </si>
  <si>
    <t>Administrative &amp; support service activities</t>
  </si>
  <si>
    <t>150</t>
  </si>
  <si>
    <t>Public admin. &amp; defense, compulsory soc. security</t>
  </si>
  <si>
    <t>160</t>
  </si>
  <si>
    <t>Education</t>
  </si>
  <si>
    <t>170</t>
  </si>
  <si>
    <t>Human health services &amp; social work activities</t>
  </si>
  <si>
    <t>180</t>
  </si>
  <si>
    <t>Arts, entertainment &amp; recreation</t>
  </si>
  <si>
    <t>190</t>
  </si>
  <si>
    <t>Other services</t>
  </si>
  <si>
    <t>200</t>
  </si>
  <si>
    <t>Columns "Of which non-performing" and "Of which loans and advances subject to impairment" are kept empty (greyed) in line with the requirements for insitutions with an NPL ratio lower than 5%</t>
  </si>
  <si>
    <t>Columns "Of which non-performing" and "Of which loans and advances subject to impairment" are ket empty (greyed) in line with the requirements for insitutions with an NPL ratio lower than 5%</t>
  </si>
  <si>
    <t xml:space="preserve">Template EU CQ7: Collateral obtained by taking possession and execution processes </t>
  </si>
  <si>
    <t xml:space="preserve">Collateral obtained by taking possession </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</si>
  <si>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</si>
  <si>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</si>
  <si>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</si>
  <si>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</si>
  <si>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</si>
  <si>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</si>
  <si>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</si>
  <si>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</si>
  <si>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</si>
  <si>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 xml:space="preserve">Template EU CR1: Performing and non-performing exposures and related provisions. </t>
  </si>
  <si>
    <t>Gross carrying amount/nominal amount</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</si>
  <si>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</si>
  <si>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</si>
  <si>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</si>
  <si>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</si>
  <si>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</si>
  <si>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</si>
  <si>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</si>
  <si>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</si>
  <si>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</si>
  <si>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</si>
  <si>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</si>
  <si>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xml:space="preserve">          Of which SMEs</t>
  </si>
  <si>
    <t>Debt securities</t>
  </si>
  <si>
    <t>210</t>
  </si>
  <si>
    <t>220</t>
  </si>
  <si>
    <t>Template EU CR1-A: Maturity of exposures</t>
  </si>
  <si>
    <t>Net exposure value</t>
  </si>
  <si>
    <t>On demand</t>
  </si>
  <si>
    <t>&lt;= 1 year</t>
  </si>
  <si>
    <t>&gt; 1 year &lt;= 5 years</t>
  </si>
  <si>
    <t>&gt; 5 years</t>
  </si>
  <si>
    <t>No stated maturity</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</si>
  <si>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</si>
  <si>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</si>
  <si>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</si>
  <si>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</si>
  <si>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</si>
  <si>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</si>
  <si>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</si>
  <si>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</si>
  <si>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</si>
  <si>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</si>
  <si>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</si>
  <si>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</si>
  <si>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</si>
  <si>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</si>
  <si>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</si>
  <si>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</si>
  <si>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</si>
  <si>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Template EU CR4 – standardised approach – Credit risk exposure and CRM effects</t>
  </si>
  <si>
    <t>Exposures before CCF and before CRM</t>
  </si>
  <si>
    <t>Exposures post CCF and post CRM</t>
  </si>
  <si>
    <t>RWEAs and RWEAs density</t>
  </si>
  <si>
    <t xml:space="preserve"> Exposure classes</t>
  </si>
  <si>
    <t>RWEAs</t>
  </si>
  <si>
    <t xml:space="preserve">RWEAs density (%) </t>
  </si>
  <si>
    <t>Central governments or central banks</t>
  </si>
  <si>
    <t xml:space="preserve">Non-central government public sector entities </t>
  </si>
  <si>
    <t xml:space="preserve">    Regional governments or local authorities</t>
  </si>
  <si>
    <t xml:space="preserve">    Public sector entities</t>
  </si>
  <si>
    <t>Multilateral development banks</t>
  </si>
  <si>
    <t>International organisations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</si>
  <si>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</si>
  <si>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</si>
  <si>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</si>
  <si>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</si>
  <si>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</si>
  <si>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</si>
  <si>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</si>
  <si>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</si>
  <si>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</si>
  <si>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</si>
  <si>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</si>
  <si>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Other items</t>
  </si>
  <si>
    <t>not applicable</t>
  </si>
  <si>
    <t>TOTAL</t>
  </si>
  <si>
    <t>Regional government or local authorities</t>
  </si>
  <si>
    <t>Secured by mortgages on immovable property</t>
  </si>
  <si>
    <t>Exposures associated with particularly high risk</t>
  </si>
  <si>
    <t>Institutions and corporates with a short-term credit assessment</t>
  </si>
  <si>
    <t>Collective investment undertakings</t>
  </si>
  <si>
    <t>Template EU CR5 – standardised approach</t>
  </si>
  <si>
    <t>Risk weight</t>
  </si>
  <si>
    <t>Of which unrated</t>
  </si>
  <si>
    <t>Others</t>
  </si>
  <si>
    <t xml:space="preserve">      Subordinated debt exposures</t>
  </si>
  <si>
    <t>Secured by mortgages on immovable property and ADC exposures</t>
  </si>
  <si>
    <t xml:space="preserve">         no loan splitting applied</t>
  </si>
  <si>
    <t xml:space="preserve">         loan splitting applied (secured)</t>
  </si>
  <si>
    <t xml:space="preserve">         loan splitting applied (unsecured)</t>
  </si>
  <si>
    <t xml:space="preserve">   Secured by mortgages on residential immovable property - IPRE</t>
  </si>
  <si>
    <t xml:space="preserve">   Secured by mortgages on commercial immovable property - non IPRE</t>
  </si>
  <si>
    <t xml:space="preserve">        no loan splitting applied</t>
  </si>
  <si>
    <t xml:space="preserve">        loan splitting applied (secured)</t>
  </si>
  <si>
    <t xml:space="preserve">        loan splitting applied (unsecured)</t>
  </si>
  <si>
    <t>Exposures secured by mortgages on immovable property</t>
  </si>
  <si>
    <t>Exposures to institutions and corporates with a short-term credit assessment</t>
  </si>
  <si>
    <t>Units or shares in collective investment undertakings</t>
  </si>
  <si>
    <t>Template 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</si>
  <si>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</si>
  <si>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</si>
  <si>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</si>
  <si>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</si>
  <si>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</si>
  <si>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</si>
  <si>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</si>
  <si>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</si>
  <si>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</si>
  <si>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</si>
  <si>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</si>
  <si>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</si>
  <si>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</si>
  <si>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</si>
  <si>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F-IRB</t>
  </si>
  <si>
    <t>PD scale range</t>
  </si>
  <si>
    <t>Off-balance-sheet exposures  pre-CCF</t>
  </si>
  <si>
    <t>Exposure weighted average maturity (years)</t>
  </si>
  <si>
    <t>Risk weighted exposure amount after   supporting factor</t>
  </si>
  <si>
    <t>A-IRB REG GOVERNMENT</t>
  </si>
  <si>
    <t>F-IRB INST.</t>
  </si>
  <si>
    <t>0.00 to &lt;0.15</t>
  </si>
  <si>
    <t xml:space="preserve">     0.00 to &lt;0.10</t>
  </si>
  <si>
    <t xml:space="preserve">    0.00 to &lt;0.10</t>
  </si>
  <si>
    <t xml:space="preserve">     0.10  to &lt;0.15</t>
  </si>
  <si>
    <t xml:space="preserve">    0.10  to &lt;0.15</t>
  </si>
  <si>
    <t>0.15 to &lt;0.25</t>
  </si>
  <si>
    <t>0.25 to &lt;0.50</t>
  </si>
  <si>
    <t>0.50 to &lt;0.75</t>
  </si>
  <si>
    <t>0.75 to &lt;2.50</t>
  </si>
  <si>
    <t xml:space="preserve">    0.75 to &lt;1.75</t>
  </si>
  <si>
    <t xml:space="preserve">    1.75 to &lt;2.5</t>
  </si>
  <si>
    <t>2.50 to &lt;10.00</t>
  </si>
  <si>
    <t xml:space="preserve">    2.5 to &lt;5</t>
  </si>
  <si>
    <t xml:space="preserve">    5 to &lt;10</t>
  </si>
  <si>
    <t>10.00 to &lt;100.00</t>
  </si>
  <si>
    <t xml:space="preserve">    10 to &lt;20</t>
  </si>
  <si>
    <t xml:space="preserve">    20 to &lt;30</t>
  </si>
  <si>
    <t xml:space="preserve">    30.00 to &lt;100.00</t>
  </si>
  <si>
    <t>100.00 (Default)</t>
  </si>
  <si>
    <t>Subtotal (exposure class)</t>
  </si>
  <si>
    <t>A-IRB PUBLIC SECTOR</t>
  </si>
  <si>
    <t>F-IRB PUBL. SECTOR</t>
  </si>
  <si>
    <t>A-IRB CORP. OTH.</t>
  </si>
  <si>
    <t>F-IRB CORP. OTH.</t>
  </si>
  <si>
    <t>A-IRB CORP. SPEC. LEN.</t>
  </si>
  <si>
    <t>F-IRB CORP. SPEC. LEN.</t>
  </si>
  <si>
    <t>A-IRB RET. OTH.</t>
  </si>
  <si>
    <t>F-IRB TOTAL</t>
  </si>
  <si>
    <t>Total (all exposures classes)</t>
  </si>
  <si>
    <t>A-IRB RET. QUAL. REVOL.</t>
  </si>
  <si>
    <t>A-IRB RET. REC. RES.</t>
  </si>
  <si>
    <t>A-IRB TOTAL</t>
  </si>
  <si>
    <t>Template 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</si>
  <si>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</si>
  <si>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</si>
  <si>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</si>
  <si>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</si>
  <si>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 entities - F-IRB</t>
  </si>
  <si>
    <t>Central governments and central banks - A-IRB</t>
  </si>
  <si>
    <t>EU 2a</t>
  </si>
  <si>
    <t>Regional governments and local authorities A-IRB</t>
  </si>
  <si>
    <t>EU 2b</t>
  </si>
  <si>
    <t>Public sector entities A-IRB</t>
  </si>
  <si>
    <t>Insitutions – F-IRB</t>
  </si>
  <si>
    <t xml:space="preserve">not applicable </t>
  </si>
  <si>
    <t>Corporates – F-IRB</t>
  </si>
  <si>
    <t xml:space="preserve">   Corporates - General</t>
  </si>
  <si>
    <t xml:space="preserve">   Corporates - Specialised lending</t>
  </si>
  <si>
    <t xml:space="preserve">   Corporates - Purchased receivables </t>
  </si>
  <si>
    <t>Corporate – A-IRB</t>
  </si>
  <si>
    <t>EU 6a</t>
  </si>
  <si>
    <t>EU 6b</t>
  </si>
  <si>
    <t>EU 6c</t>
  </si>
  <si>
    <t xml:space="preserve">   Corporates - Purchased Receivables</t>
  </si>
  <si>
    <t>Retail - A-IRB</t>
  </si>
  <si>
    <t xml:space="preserve">   Retail – Qualifying revolving (QRRE)</t>
  </si>
  <si>
    <t xml:space="preserve">   Retail – Secured by residential immovable property</t>
  </si>
  <si>
    <t>EU10a</t>
  </si>
  <si>
    <t xml:space="preserve">   Retail – Purchased receivables </t>
  </si>
  <si>
    <t>EU10b</t>
  </si>
  <si>
    <t xml:space="preserve">   Retail- Other retail exposures </t>
  </si>
  <si>
    <t>Exposures under F-IRB</t>
  </si>
  <si>
    <t>Exposures under A-IRB</t>
  </si>
  <si>
    <t>Total Exposures</t>
  </si>
  <si>
    <t xml:space="preserve">Corporates </t>
  </si>
  <si>
    <t>of which Corporates - SMEs</t>
  </si>
  <si>
    <t>of which Corporates - Specialised lending</t>
  </si>
  <si>
    <t>of which Corporates - Other</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</si>
  <si>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</si>
  <si>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</si>
  <si>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</si>
  <si>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</si>
  <si>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</si>
  <si>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</si>
  <si>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Template EU CR7-A – IRB approach – Disclosure of the extent of the use of CRM techniques</t>
  </si>
  <si>
    <t xml:space="preserve">Total exposures
</t>
  </si>
  <si>
    <t>Credit risk Mitigation techniques</t>
  </si>
  <si>
    <t>Credit risk Mitigation methods in the calculation of RWEAs</t>
  </si>
  <si>
    <t>Funded credit 
Protection (FCP)</t>
  </si>
  <si>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</si>
  <si>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</si>
  <si>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</si>
  <si>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</si>
  <si>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</si>
  <si>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</si>
  <si>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</si>
  <si>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</si>
  <si>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</si>
  <si>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</si>
  <si>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</si>
  <si>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</si>
  <si>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</si>
  <si>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</si>
  <si>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Regional governments and local authorities</t>
  </si>
  <si>
    <t xml:space="preserve">  Corporates – General</t>
  </si>
  <si>
    <t xml:space="preserve">  Corporates – Specialised lending</t>
  </si>
  <si>
    <t xml:space="preserve">  Corporates - Purchased Receivables</t>
  </si>
  <si>
    <t/>
  </si>
  <si>
    <t xml:space="preserve">  Retail – Qualifying revolving</t>
  </si>
  <si>
    <t xml:space="preserve">  Retail – secured by residential immovable property</t>
  </si>
  <si>
    <t xml:space="preserve">  Retail - Purchased Receivables</t>
  </si>
  <si>
    <t xml:space="preserve">  Retail - Other retail exposures</t>
  </si>
  <si>
    <t xml:space="preserve">Total </t>
  </si>
  <si>
    <t xml:space="preserve">   Corporates – General</t>
  </si>
  <si>
    <t xml:space="preserve">   Corporates – Specialised lending</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</si>
  <si>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</si>
  <si>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</si>
  <si>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</si>
  <si>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</si>
  <si>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</si>
  <si>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</si>
  <si>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</si>
  <si>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</si>
  <si>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</si>
  <si>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</si>
  <si>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</si>
  <si>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</si>
  <si>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</si>
  <si>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</si>
  <si>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</si>
  <si>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</si>
  <si>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</si>
  <si>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</si>
  <si>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</si>
  <si>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CR10.5 –  Equity exposures under the simple risk-weighted approach</t>
  </si>
  <si>
    <t>Equity exposures under Articles 133 (3) to (6) and Article 495a(3) CRR</t>
  </si>
  <si>
    <t xml:space="preserve">Equity exposures </t>
  </si>
  <si>
    <t>On balance sheet amount</t>
  </si>
  <si>
    <t>Off-balance sheet exposure</t>
  </si>
  <si>
    <t>Template EU CCR1 – Analysis of CCR exposure by approach</t>
  </si>
  <si>
    <t>Replacement cost (RC)</t>
  </si>
  <si>
    <t>Potential future exposure  (PFE)</t>
  </si>
  <si>
    <t>EEPE</t>
  </si>
  <si>
    <t>Alpha used for computing regulatory exposure value</t>
  </si>
  <si>
    <t>Exposure value pre-CRM</t>
  </si>
  <si>
    <t>Exposure value post-CRM</t>
  </si>
  <si>
    <t>Exposure value</t>
  </si>
  <si>
    <t>RWEA</t>
  </si>
  <si>
    <t>EU - Original Exposure Method (for derivatives)</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</si>
  <si>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</si>
  <si>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</si>
  <si>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</si>
  <si>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</si>
  <si>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</si>
  <si>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</si>
  <si>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</si>
  <si>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</si>
  <si>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</si>
  <si>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</si>
  <si>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</si>
  <si>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</si>
  <si>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</si>
  <si>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</si>
  <si>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</si>
  <si>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</si>
  <si>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</si>
  <si>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Template EU CCR4 – IRB approach – CCR exposures by exposure class and PD scale</t>
  </si>
  <si>
    <t>PD scale</t>
  </si>
  <si>
    <t>Density of risk weighted exposure amounts</t>
  </si>
  <si>
    <t>Central governments and central banks (F-IRB)</t>
  </si>
  <si>
    <t>Sub-total</t>
  </si>
  <si>
    <t>Central governments and central banks (A-IRB)</t>
  </si>
  <si>
    <t>Institutions (F-IRB)</t>
  </si>
  <si>
    <t>Corporates (F-IRB)</t>
  </si>
  <si>
    <t>Corporates (A-IRB)</t>
  </si>
  <si>
    <t>Retail (A-IRB)</t>
  </si>
  <si>
    <t>Total (all CCR relevant exposure classes)</t>
  </si>
  <si>
    <t>Template EU CCR5 – Composition of collateral for CCR exposures</t>
  </si>
  <si>
    <t>Collateral used in derivative transactions</t>
  </si>
  <si>
    <t>Collateral used in SFTs</t>
  </si>
  <si>
    <t>Collateral type</t>
  </si>
  <si>
    <t>Fair value of collateral received</t>
  </si>
  <si>
    <t>Fair value of posted collateral</t>
  </si>
  <si>
    <t>Segregated</t>
  </si>
  <si>
    <t>Unsegregated</t>
  </si>
  <si>
    <t>Cash – domestic currency</t>
  </si>
  <si>
    <t xml:space="preserve">                                          -   </t>
  </si>
  <si>
    <t>Cash – other currencies</t>
  </si>
  <si>
    <t>Domestic sovereign debt</t>
  </si>
  <si>
    <t>Other sovereign debt</t>
  </si>
  <si>
    <t>Government agency debt</t>
  </si>
  <si>
    <t xml:space="preserve">                                      -   </t>
  </si>
  <si>
    <t xml:space="preserve">                                      -   </t>
  </si>
  <si>
    <t xml:space="preserve">                                        -   </t>
  </si>
  <si>
    <t>Corporate bonds</t>
  </si>
  <si>
    <t>Equity securities</t>
  </si>
  <si>
    <t>Other collateral</t>
  </si>
  <si>
    <t>Template EU CCR6 –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</si>
  <si>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</si>
  <si>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</si>
  <si>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</si>
  <si>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</si>
  <si>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</si>
  <si>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</si>
  <si>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</si>
  <si>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</si>
  <si>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</si>
  <si>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</si>
  <si>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</si>
  <si>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</si>
  <si>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</si>
  <si>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</si>
  <si>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</si>
  <si>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</si>
  <si>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</si>
  <si>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</si>
  <si>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</si>
  <si>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</si>
  <si>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</si>
  <si>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</si>
  <si>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</si>
  <si>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</si>
  <si>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</si>
  <si>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</si>
  <si>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Template EU-SEC1 - Securitisation exposures in the non-trading book</t>
  </si>
  <si>
    <t>Institution acts as originator</t>
  </si>
  <si>
    <t>Institution acts as sponsor</t>
  </si>
  <si>
    <t>Institution acts as investor</t>
  </si>
  <si>
    <t>Traditional</t>
  </si>
  <si>
    <t>Synthetic</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</si>
  <si>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</si>
  <si>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</si>
  <si>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</si>
  <si>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</si>
  <si>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</si>
  <si>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</si>
  <si>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</si>
  <si>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</si>
  <si>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</si>
  <si>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</si>
  <si>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</si>
  <si>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</si>
  <si>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</si>
  <si>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</si>
  <si>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Template EU-SEC3 -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</si>
  <si>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</si>
  <si>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</si>
  <si>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</si>
  <si>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</si>
  <si>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</si>
  <si>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</si>
  <si>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</si>
  <si>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</si>
  <si>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</si>
  <si>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</si>
  <si>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</si>
  <si>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</si>
  <si>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</si>
  <si>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</si>
  <si>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</si>
  <si>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</si>
  <si>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</si>
  <si>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</si>
  <si>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</si>
  <si>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</si>
  <si>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</si>
  <si>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1250%/ deductions</t>
  </si>
  <si>
    <t>Template EU-SEC4 - Securitisation exposures in the non-trading book and associated regulatory capital requirements - institution acting as investor</t>
  </si>
  <si>
    <t xml:space="preserve">Traditional securitisation </t>
  </si>
  <si>
    <t xml:space="preserve">Synthetic securitisation </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</si>
  <si>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</si>
  <si>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</si>
  <si>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</si>
  <si>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</si>
  <si>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</si>
  <si>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Template EU MR1 - Market risk under the standardised approach</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</si>
  <si>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</si>
  <si>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</si>
  <si>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</si>
  <si>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</si>
  <si>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</si>
  <si>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</si>
  <si>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</si>
  <si>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</si>
  <si>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</si>
  <si>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r>
      <t xml:space="preserve">Securitisation </t>
    </r>
    <r>
      <rPr>
        <sz val="8"/>
        <color theme="1"/>
        <rFont val="ING Me"/>
      </rPr>
      <t>(specific risk)</t>
    </r>
  </si>
  <si>
    <t>Template EU MR2-A - Market risk under the internal Model Approach (IMA)</t>
  </si>
  <si>
    <t>Own funds requirements</t>
  </si>
  <si>
    <r>
      <t>VaR</t>
    </r>
    <r>
      <rPr>
        <sz val="8"/>
        <color theme="1"/>
        <rFont val="ING Me"/>
      </rPr>
      <t xml:space="preserve"> (higher of values a and b)</t>
    </r>
  </si>
  <si>
    <t>(a)</t>
  </si>
  <si>
    <t xml:space="preserve">Previous day’s VaR (VaRt-1) </t>
  </si>
  <si>
    <t>(b)</t>
  </si>
  <si>
    <t>Multiplication factor (mc)  x average of previous 60 working days (VaRavg)</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</si>
  <si>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</si>
  <si>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</si>
  <si>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</si>
  <si>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</si>
  <si>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t>Most recent IRC measure</t>
  </si>
  <si>
    <t>12 weeks average IRC measure</t>
  </si>
  <si>
    <r>
      <rPr>
        <b/>
        <sz val="8"/>
        <color theme="1"/>
        <rFont val="ING Me"/>
      </rPr>
      <t xml:space="preserve">Comprehensive risk measure </t>
    </r>
    <r>
      <rPr>
        <sz val="8"/>
        <color theme="1"/>
        <rFont val="ING Me"/>
      </rPr>
      <t>(higher of values a, b and c)</t>
    </r>
  </si>
  <si>
    <t>Most recent risk measure of comprehensive risk measure</t>
  </si>
  <si>
    <t>12 weeks average of comprehensive risk measure</t>
  </si>
  <si>
    <t>(c)</t>
  </si>
  <si>
    <t>Comprehensive risk measure - Floor</t>
  </si>
  <si>
    <t xml:space="preserve">Other </t>
  </si>
  <si>
    <t>Template EU MR2-B - RWEA flow statements of market risk exposures under the IMA</t>
  </si>
  <si>
    <t>VaR</t>
  </si>
  <si>
    <t>SVaR</t>
  </si>
  <si>
    <t>IRC</t>
  </si>
  <si>
    <t>Comprehensive risk measure</t>
  </si>
  <si>
    <t>Other</t>
  </si>
  <si>
    <t>Total RWEAs</t>
  </si>
  <si>
    <t xml:space="preserve">RWEAs at previous period end </t>
  </si>
  <si>
    <t>1a</t>
  </si>
  <si>
    <t>Regulatory adjustment</t>
  </si>
  <si>
    <t>1b</t>
  </si>
  <si>
    <t xml:space="preserve">RWEAs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</si>
  <si>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</si>
  <si>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</si>
  <si>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</si>
  <si>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</si>
  <si>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</si>
  <si>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</si>
  <si>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RWEAs at the end of the disclosure period (end of the day) </t>
  </si>
  <si>
    <t>8b</t>
  </si>
  <si>
    <t xml:space="preserve">RWEAs at the end of the disclosure period </t>
  </si>
  <si>
    <t>Template EU MR3 - IMA values for trading portfolios</t>
  </si>
  <si>
    <t xml:space="preserve">VaR (10 day 99%) </t>
  </si>
  <si>
    <t>Maximum value</t>
  </si>
  <si>
    <t>Average value</t>
  </si>
  <si>
    <t>Minimum value</t>
  </si>
  <si>
    <t>Period end</t>
  </si>
  <si>
    <t>SVaR (10 day 99%)</t>
  </si>
  <si>
    <t>IRC (99.9%)</t>
  </si>
  <si>
    <t xml:space="preserve">Comprehensive risk measure (99.9%) </t>
  </si>
  <si>
    <t>n/a</t>
  </si>
  <si>
    <t>Template EU MR4 - Comparison of VaR estimates with gains/losses</t>
  </si>
  <si>
    <t>Accompanying narrative:</t>
  </si>
  <si>
    <t>Template EU IRRBB1 - Interest rate risks of non-trading book activities</t>
  </si>
  <si>
    <t>Changes of the economic value of equity</t>
  </si>
  <si>
    <t>Changes of the net interest income</t>
  </si>
  <si>
    <t>Supervisory shock scenarios</t>
  </si>
  <si>
    <t>Current period</t>
  </si>
  <si>
    <t>Last period</t>
  </si>
  <si>
    <t>Parallel up</t>
  </si>
  <si>
    <t xml:space="preserve">Parallel down </t>
  </si>
  <si>
    <t xml:space="preserve">Steepener </t>
  </si>
  <si>
    <t>Flattener</t>
  </si>
  <si>
    <t>Short rates up</t>
  </si>
  <si>
    <t>Short rates down</t>
  </si>
  <si>
    <t>Changes of the net interest income*</t>
  </si>
  <si>
    <t>Template EU LIQ1 - Quantitative information of LCR</t>
  </si>
  <si>
    <t>Total unweighted value (average)</t>
  </si>
  <si>
    <t>Total weighted value (average)</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</si>
  <si>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</si>
  <si>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</si>
  <si>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</si>
  <si>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</si>
  <si>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</si>
  <si>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</si>
  <si>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</si>
  <si>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</si>
  <si>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</si>
  <si>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</si>
  <si>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</si>
  <si>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</si>
  <si>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</si>
  <si>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</si>
  <si>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</si>
  <si>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</si>
  <si>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</si>
  <si>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</si>
  <si>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</si>
  <si>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</si>
  <si>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</si>
  <si>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</si>
  <si>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</si>
  <si>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</si>
  <si>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</si>
  <si>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</si>
  <si>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</si>
  <si>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</si>
  <si>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</si>
  <si>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</si>
  <si>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</si>
  <si>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</si>
  <si>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</si>
  <si>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</si>
  <si>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</si>
  <si>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</si>
  <si>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</si>
  <si>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</si>
  <si>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</si>
  <si>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</si>
  <si>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In 2Q2025, the 12-month moving average Liquidity Coverage Ratio (LCR) of ING Group decreased slightly from 142% in 1Q2025 to 141% on the back of higher net outflows and higher HQLA.</t>
  </si>
  <si>
    <t>Explanations on the changes in the LCR over time</t>
  </si>
  <si>
    <t>ING Group has maintained the consolidated Group LCR above regulatory requirements as well as internal risk appetite and target steering levels. The consolidated Group LCR remained at a stable level throughout 2024 and in the first half of 2025 despite ongoing uncertainty in the geopolitical and macroeconomic environments.</t>
  </si>
  <si>
    <t>Explanations on the actual concentration of funding sources</t>
  </si>
  <si>
    <t>ING Group maintains a well-diversified and stable funding and liquidity base in order to fund commercial activities under both normal and stressed market circumstances across the bank's various geographies, currencies, and tenors. ING Group has funding mix limits in place which have been established by risk management and are managed by Group Treasury. Funding mix developments are monitored monthly by ALCO Bank. The largest funding sources in 2Q25 were deposits from private individuals, corporate and business deposits, and long-term senior debt. A significant share of the deposit funding base is covered by the Deposit Guarantee Scheme (DGS) and is considered to be a source of stable funding for ING Group.</t>
  </si>
  <si>
    <t>(d)</t>
  </si>
  <si>
    <t>High-level description of the composition of the institution`s liquidity buffer.</t>
  </si>
  <si>
    <t>95% of the liquidity buffer consists of Level 1 items, of which approximately 30% are withdrawable central bank reserves. 52% of Level 1 items are central government and central bank assets.</t>
  </si>
  <si>
    <t>(e)</t>
  </si>
  <si>
    <t>Derivative exposures and potential collateral calls</t>
  </si>
  <si>
    <t>ING employs a Collateral Funding framework, where expected Collateral exposures are long-term funded via the Matched Funding framework. The expected collateral exposures are generated using risk-neutral, market-implied information, and the resulting profiles are rebalanced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monthly.
2. HLBA (Historic Look-Back Approach): Potential collateral calls, from market developments, are taken into account in the LCR via a 24-month look-back approach.</t>
  </si>
  <si>
    <t>(f)</t>
  </si>
  <si>
    <t>Currency mismatch in the LCR</t>
  </si>
  <si>
    <t>ING steers and reports LCR above 100% for both ALL-CCY and USD, in line with the Funding &amp; Liquidity Risk Appetite Statement and regulatory requirements. ING also reports LCR to the regulator in EUR, RON, and HUF. ING monitors LCR per currency and manages any liquidity gap in significant currency positions. This strategy has been implemented to mitigate the risks of ING towards any unexpected currency mismatches.</t>
  </si>
  <si>
    <t>(g)</t>
  </si>
  <si>
    <t>Other items in the LCR calculation that are not captured in the LCR disclosure template but that the institution considers relevant for its liquidity profile</t>
  </si>
  <si>
    <t>The LCR disclosure template presents the consolidated LCR for ING Group. ING Group also manages and reports LCR for subsidiaries, material currencies, foreign currencies of significant branches (RON and HUF) and for the liquidity subgroups.</t>
  </si>
  <si>
    <t xml:space="preserve">Template EU LIQ2: Net Stable Funding Ratio </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</si>
  <si>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</si>
  <si>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</si>
  <si>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</si>
  <si>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</si>
  <si>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</si>
  <si>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</si>
  <si>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</si>
  <si>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</si>
  <si>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</si>
  <si>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</si>
  <si>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</si>
  <si>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</si>
  <si>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</si>
  <si>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</si>
  <si>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</si>
  <si>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</si>
  <si>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</si>
  <si>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</si>
  <si>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</si>
  <si>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</si>
  <si>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</si>
  <si>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</si>
  <si>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</si>
  <si>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</si>
  <si>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</si>
  <si>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</si>
  <si>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</si>
  <si>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</si>
  <si>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</si>
  <si>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</si>
  <si>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</si>
  <si>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</si>
  <si>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</si>
  <si>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</si>
  <si>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</si>
  <si>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</si>
  <si>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</si>
  <si>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</si>
  <si>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</si>
  <si>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</si>
  <si>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Template EU CVA4 – RWEA flow statements of credit valuation adjustment risk under the Standardised Approach (SA)</t>
  </si>
  <si>
    <t>Risk weighted exposure amount as at the end of the previous reporting period*</t>
  </si>
  <si>
    <t>Risk weighted exposure amount as at the end of the current reporting period</t>
  </si>
  <si>
    <t>Risk weighted exposure amount as at the end of the current reporting period*</t>
  </si>
  <si>
    <t>Business strategy and processes</t>
  </si>
  <si>
    <t>Sources:</t>
  </si>
  <si>
    <t>Institution's business strategy to integrate environmental factors and risks, taking into account the impact of environmental factors and risks on institution's business environment, business model, strategy and financial planning</t>
  </si>
  <si>
    <t>(i) Material identified negative impacts and risks on E1-Climate Change: "IRO link to business model and strategy", in the Sustainability Statement part of the Annual Report 2024. (ii) Material identified negative impacts and risks on E4-Impact on State of Species:  "IRO link to business model and strategy", in the Sustainability Statement part of the Annual Report 2024. (iii) "Business model and strategy" and "our sustainability governance" in the Sustainability Statement part of the Annual Report 2024</t>
  </si>
  <si>
    <t>Objectives, targets and limits to assess and address environmental risk in short-, medium-, and long-term, and performance assessment against these objectives, targets and limits, including forward-looking information about the design of business strategy and processes</t>
  </si>
  <si>
    <t>(i) E1-Climate Change: "Our transition plan", in the Sustainability Statement part of the Annual Report 2024. (ii) Future plans: E4 - Impact on state of species: Our approach to Nature,  in the Sustainability Statement part of the Annual Report 2024. (iii) E1- Climate Change: "Policies and actions", in the Sustainability Statement part of the Annual Report 2024. (iv) E4-Impact on State of Species: "Policies and actions", in the Sustainability Statement part of the Annual Report 2024. (v) Environmental and social risk (ESR) framework on ing.com.</t>
  </si>
  <si>
    <t>Current investment activities and (future) investment targets towards environmental objectives and EU Taxonomy-aligned activities</t>
  </si>
  <si>
    <t>2024 Sustainability Statement sections in the Climate Change chapter: (i) Identified impacts, risks and opportunities, (ii) Our Transition Plan, (iii) Our Terra Approach and the EU Taxonomy Regulation chapter.</t>
  </si>
  <si>
    <t>Policies and procedures relating to direct and indirect engagement with new or existing counterparties on their strategies to mitigate and reduce environmental risks</t>
  </si>
  <si>
    <t>Overall actions: (i) E1- Climate Change: "Policies and actions", Sustainability Statement, Annual Report 2024. (ii) E4-Impact on State of Species: "Policies and actions", Sustainability Statement, Annual Report 2024
(iii)Environmental and social risk (ESR) framework on ing.com, Sustainable Business.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</si>
  <si>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</si>
  <si>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</si>
  <si>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(i) "Our Sustainability Governance" in the Sustainability Statement, 2024 Annual Report. (ii)"Governance" in the Risk Management chapter, 2024 Annual Report.</t>
  </si>
  <si>
    <t>Management body's integration of short-, medium- and long-term effects of environmental factors and risks, organisational structure both within business lines and internal control functions</t>
  </si>
  <si>
    <t>(i) "Our Sustainability Governance" in the Sustainability Statement part of the Annual Report 2024. (ii)"Governance" in the Risk Management chapter part of the Annual Report 2024.</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</si>
  <si>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</si>
  <si>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(i) "Our Sustainability Governance" in the Sustainability Statement, 2024 Annual Report. (ii)"Governance" in the ESG Risk  chapter, 2024 Annual Report.</t>
  </si>
  <si>
    <t>(h)</t>
  </si>
  <si>
    <t>Lines of reporting and frequency of reporting relating to environmental risk</t>
  </si>
  <si>
    <t>(i) Material identified topics as per CSRD Double Materiality Assessment, Annual Report: Sustainability Statement. 
(ii) Annual Report 2024, ESG Risk, ESG Risk Framework, sub-chapter: "Risk monitoring, reporting and disclosures".
(iii) On lines of reporting and governance, see (e).</t>
  </si>
  <si>
    <t>(i)</t>
  </si>
  <si>
    <t>Alignment of the remuneration policy with institution's environmental risk-related objectives</t>
  </si>
  <si>
    <t>(i) Capital Requirements Regulation (CRR) Remuneration Disclosure published on ing.com.</t>
  </si>
  <si>
    <t>Risk management</t>
  </si>
  <si>
    <t>(j)</t>
  </si>
  <si>
    <t>Integration of short-, medium- and long-term effects of environmental factors and risks in the risk framework</t>
  </si>
  <si>
    <t>(i) Annual Report 2024, ESG Risk, chapter: ESG Risk Framework. The ESG risk framework assists in managing ESG risk effectively through the application of the risk management process at varying levels of the organisation. 
(ii) Annual Report 2024, Sustainability Statement, E1-Climate Change, Policies and Actions: The Environmental, Social and Governance (ESG) Risk Policy. The ESG Risk Policy outlines ING’s approach to effectively identify, assess, mitigate, monitor and report ESG related risks as per ING’s ESG risk appetite, by considering applicable and material risks across the value chain as per ING’s DMA. The risk cycle describes the processes by which ING can identify, assess, mitigate, monitor, and report ESG risk integrated within the existing risk types.</t>
  </si>
  <si>
    <t>(k)</t>
  </si>
  <si>
    <t>Definitions, methodologies and international standards on which the environmental risk management framework is based</t>
  </si>
  <si>
    <t>(i) Annual Report 2024, ESG Risk chapter, chapter: "Managing ESG Risk". (ii) Annual Report 2024, Sustainability Statement, chapter: 1)Basis for preparation; 2)Business Model and Strategy. (ii) Annual Report 2024, Sustainability Statement, E1-Climate Change, Policies and Actions: The Environmental, Social and Governance (ESG) Risk Policy</t>
  </si>
  <si>
    <t>(l)</t>
  </si>
  <si>
    <t>Processes to identify, measure and monitor activities and exposures (and collateral where applicable) sensitive to environmental risks, covering relevant transmission channels</t>
  </si>
  <si>
    <t>(i) Annual Report 2024, ESG Risk chapter, chapters: 1)"Managing ESG Risk"; 2)Risk Mitigation; 3)Risk monitoring and Disclosures.
(ii) Annual Report 2024, Sustainability Statement, E1-Climate Change, Policies and Actions: The Environmental, Social and Governance (ESG) Risk Policy
(iii) Annual Report 2024, Sustainability Statement, chapter: 1)Basis for preparation; 2)Business Model and Strategy
(iv) For material identified risks as per CSRD Double Materiality Assessment: 1) Annual Report 2024, Sustainability Statement, E1-Climate Change, Policies and Actions; 2) Annual Report 2024, Sustainability Statement, E4-Biodiversity and Ecosystems, Policies and Actions.</t>
  </si>
  <si>
    <t>(m)</t>
  </si>
  <si>
    <t>Activities, commitments and exposures contributing to mitigate environmental risks</t>
  </si>
  <si>
    <t>(i) Annual Report 2024, ESG Risk chapter, chapter: Risk Mitigation.
(ii) Annual Report 2024, Sustainability Statement, E1-Climate Change, Policies and Actions: The Environmental, Social and Governance (ESG) Risk Policy
(iii) For material identified risks as per CSRD Double Materiality Assessment: 1) Annual Report 2024, Sustainability Statement, E1-Climate Change, Policies and Actions; 2) Annual Report 2024, Sustainability Statement, E4-Biodiversity and Ecosystems, Policies and Actions.</t>
  </si>
  <si>
    <t>(n)</t>
  </si>
  <si>
    <t>Implementation of tools for identification, measurement and management of environmental risks</t>
  </si>
  <si>
    <t>(i) Annual Report 2024, ESG Risk chapter.</t>
  </si>
  <si>
    <t>(o)</t>
  </si>
  <si>
    <t>Results and outcome of the risk tools implemented and the estimated impact of environmental risk on capital and liquidity risk profile</t>
  </si>
  <si>
    <t>Not present.</t>
  </si>
  <si>
    <t>(p)</t>
  </si>
  <si>
    <t>Data availability, quality and accuracy, and efforts to improve these aspects</t>
  </si>
  <si>
    <t xml:space="preserve">(i)2024 Annual Report, Sustainability Statement, Basis for Preparation: "Estimations and uncertainties". </t>
  </si>
  <si>
    <t>(q)</t>
  </si>
  <si>
    <t>Description of limits to environmental risks (as drivers of prudential risks) that are set, and triggering escalation and exclusion in the case of breaching these limits</t>
  </si>
  <si>
    <t>(i) Annual Report 2024, ESG Risk chapter, chapter: Risk Mitigation.
(ii) Annual Report 2024, Sustainability Statement, E1-Climate Change, Policies and Actions: The Environmental, Social and Governance (ESG) Risk Policy
(iii) For material identified risks as per CSRD Double Materiality Assessment: 1) Annual Report 2024, Sustainability Statement, E1-Climate Change, Policies and Actions.
(iv) ESG screening process in the ESR Framework on ing.com</t>
  </si>
  <si>
    <t>(r)</t>
  </si>
  <si>
    <t>Description of the link (transmission channels) between environmental risks with credit risk, liquidity and funding risk, market risk, operational risk and reputational risk in the risk management framework</t>
  </si>
  <si>
    <t xml:space="preserve"> Annual Report 2024, ESG Risk, ESG Risk Framework, chapter: "Risk assessment". </t>
  </si>
  <si>
    <t>Adjustment of the institution's business strategy to integrate social factors and risks taking into account the impact of social risk on the institution's business environment, business model, strategy and financial planning</t>
  </si>
  <si>
    <t>(i)For material identified topics as per CSRD Double Materiality Assessment, Annual Report 2024, Sustainability Statement: 1)S1-Own Workforce, chapter: "Strategies, Policies and Targets"; 2)1)S4-Consumers and End-Users, chapter "Strategies, Policies and Targets".
(ii) Annual Report 2024, Risk Management, ESG Risk chapter: ESG Risk Management Cycle, including identification, assessment, mitigation and monitoring of the material identified and important ESG factors. 
(iii)Human Rights section as part of the Sustainability Strategy disclosed on the ING website.</t>
  </si>
  <si>
    <t>Objectives, targets and limits to assess and address social risk in short-term, medium-term and long-term, and performance assessment against these objectives, targets and limits, including forward-looking information in the design of business strategy and processes</t>
  </si>
  <si>
    <t xml:space="preserve">(i) ESR page: Part of the human rights policy: https://www.ing.com/Sustainability/Sustainable-business/Environmental-and-social-risk-ESR.htm and (ii) Human rights page: part of the assessment of saliencies, taking a risk based approach tho address the most severe human rights impacts arising from ING's activities (following the UNGP Reporting Framework).
(iii)For material identified topics as per CSRD Double Materiality Assessment, 2024 Annual Report, Sustainability Statement: 1)S1-Own Workforce, chapter "Strategies, Policies and Targets", section: Actions, targets and metrics; 2)1)S4-Consumers and End-Users, chapter: "Strategies, Policies and Targets". </t>
  </si>
  <si>
    <t>Policies and procedures relating to direct and indirect engagement with new or existing counterparties on their strategies to mitigate and reduce socially harmful activities</t>
  </si>
  <si>
    <t>(i) ESR framework on ing.com sets the requirements for onboarding clients (ESR client assessment) and on a transactional level (ESR transaction assessment). The human rights policy in the ESR framework is overarching.</t>
  </si>
  <si>
    <t>Responsibilities of the management body for setting the risk framework, supervising and managing the implementation of the objectives, strategy and policies in the context of social risk management covering counterparties' approaches to:</t>
  </si>
  <si>
    <t>ESG Risk governance is overarching across E, S and G risks, allowing for harmonized and centralized risk management across these topics.
(i) "Our Sustainability Governance" in the Sustainability Statement part of the Annual Report 2024. 
(ii) Annual Report 2024, ESG Risk, ESG Risk Framework, sub-chapter: "Governance".</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</si>
  <si>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</si>
  <si>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</si>
  <si>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</si>
  <si>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</si>
  <si>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</si>
  <si>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</si>
  <si>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</si>
  <si>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</si>
  <si>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ESG Risk governance is overarching across E, S and G risks, allowing for harmonized and centralized risk management across these topics.
(i) Annual Report 2024, Sustainability Statement: "Our Sustainability Governance".
(ii) Annual Report 2024, ESG Risk, ESG Risk Framework, sub-chapter: "Governance".</t>
  </si>
  <si>
    <t>Lines of reporting and frequency of reporting relating to social risk</t>
  </si>
  <si>
    <t xml:space="preserve">(i) Material identified topics as per CSRD Double Materiality Assessment, Annual Report: Sustainability Statement. 
(ii) Annual Report 2024, ESG Risk, ESG Risk Framework, sub-chapter: "Risk monitoring, reporting and disclosures  ".
(iii)Human Rights publication.
(iv) On lines of reporting and governance, see (e). </t>
  </si>
  <si>
    <t>Alignment of the remuneration policy in line with institution's social risk-related objectives</t>
  </si>
  <si>
    <t>Definitions, methodologies and international standards on which the social risk management framework is based</t>
  </si>
  <si>
    <t>ESG Risk Framework is overarching across E, S and G risks, allowing for harmonized and centralized risk management across these topics. Description of the ESG risk management cycle and its components: Annual Report 2024, ESG Risk, ESG Risk Framework.</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</si>
  <si>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</si>
  <si>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</si>
  <si>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</si>
  <si>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</si>
  <si>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ESR Client screening process in the ESR framework on ing.com</t>
  </si>
  <si>
    <t>Description of the link (transmission channels) between social risks with credit risk, liquidity and funding risk, market risk, operational risk and reputational risk in the risk management framework</t>
  </si>
  <si>
    <t xml:space="preserve">Annual Report 2024, ESG Risk, ESG Risk Framework, chapter: "Risk assessment". </t>
  </si>
  <si>
    <t>Institution's integration in their governance arrangements of the governance performance of the counterparty, including committees of the highest governance body, committees responsible for decision-making on economic, environmental, and social topics</t>
  </si>
  <si>
    <t>(i) Annual Report 2024, Sustainability Statement: "Our Sustainability Governance" and (ii) ESR screening process (section 2 in ESR framework on ing.com).</t>
  </si>
  <si>
    <t>Institution's accounting of the counterparty's highest governance body’s role in non-financial reporting</t>
  </si>
  <si>
    <t>Not present</t>
  </si>
  <si>
    <t>Institution's integration in governance arrangements of the governance performance of their counterparties including:</t>
  </si>
  <si>
    <t>(i) ESR Client Assessment guidance and (ii) ESR screening process (section 2 in ESR framework on ing.com).</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</si>
  <si>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</si>
  <si>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</si>
  <si>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</si>
  <si>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</si>
  <si>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</si>
  <si>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</si>
  <si>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</si>
  <si>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</si>
  <si>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</si>
  <si>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r>
      <t xml:space="preserve">
</t>
    </r>
    <r>
      <rPr>
        <b/>
        <sz val="8"/>
        <color rgb="FF000000"/>
        <rFont val="ING Me"/>
      </rPr>
      <t xml:space="preserve">Narrative:
</t>
    </r>
    <r>
      <rPr>
        <sz val="8"/>
        <color rgb="FF000000"/>
        <rFont val="ING Me"/>
      </rPr>
      <t xml:space="preserve">
The purpose of Template 1 of the Pillar 3 ESG ITS is to show information on those assets prone to risks related to the transition to a low-carbon and climate-resilient economy, i.e. transition risk. In particular, institutions must disclose information on their exposures towards non-financial corporations that operate in sectors that contribute highly to climate change and in carbon-related sectors, and on the quality of those exposures, including credit quality information on non-performing exposures, stage 2 exposures and related impairments and provisions.
In particular, institutions must disclose in this template information on the gross carrying amount of loans and advances, debt securities and equity instruments provided to non-financial corporates, other than those included in the held-for-trading or held-for-sale portfolios, classified by NACE economic sector. The sectors have been determined by EBA as those highly contributing to climate change.
In addition, institutions must provide in column b of the template a further breakdown of exposures towards companies excluded from EU Paris-aligned Benchmarks. In column 'b', ING used data acquired from an external data provider (Bloomberg) for the data on companies considered to do significant harm to environmental objectives (article 12.2). ING's exposure towards companies excluded from the Paris-aligned benchmark </t>
    </r>
    <r>
      <rPr>
        <sz val="8"/>
        <rFont val="ING Me"/>
      </rPr>
      <t>has slightly decreased compared to YE 2024, however due to the inclusion of sector K in Template 1, the total amount (row 56) shows an increase.</t>
    </r>
    <r>
      <rPr>
        <sz val="8"/>
        <color rgb="FFFF0000"/>
        <rFont val="ING Me"/>
      </rPr>
      <t xml:space="preserve">
</t>
    </r>
    <r>
      <rPr>
        <sz val="8"/>
        <color rgb="FF000000"/>
        <rFont val="ING Me"/>
      </rPr>
      <t xml:space="preserve">
The greenhouse gas (GHG) financed emissions (scope 1, 2, and 3) have been incorporated in columns i, j and k. For the calculations, we make use of an external data provider (CDP) to estimate our loan book emissions. ING discloses scope 3 emissions for both upstream and downstream, covering our whole footprint of the value chain. ING calculates absolute financed emissions using the PCAF's Global GHG Accounting and Reporting Standard for the Financial Industry.
ING makes use of the PCAF Data Quality Scores (1 to 5) to assess the accuracy of our emissions estimates. As per the PCAF standard, data quality score 1 and 2 relate to high-quality data coming from a company's disclosure or actual asset-level data. Score 3 relates to medium-quality using estimates based on physical data, whereas data quality 4 and 5 relate to low-quality data, i.e. based on revenue or sector average proxies. At ING we are continuously working on improving our data to be able to have the highest quality emissions estimates on all asset classes. More information on the PCAF scores are in the Sustainability Statement part of the Annual Report 2024.
For the maturity buckets, the following assumptions have been used:
-Where the amount is repaid in installments, the exposure shall be allocated in the maturity bucket corresponding to the last installment (in line with ITS Annex II instructions). 
-Where the amount is on demand such as interbank loans, the exposure shall be allocated in the shortest maturity bucket “&lt; 5 years”. 
-Where an exposure has no stated maturity for reasons other than the counterparty having the choice of the repayment date, or in the case of equity holdings, the amount of this exposure shall be disclosed in the largest maturity bucket “&gt; 20 years” in line with ITS Annex II instructions. </t>
    </r>
  </si>
  <si>
    <t>f</t>
  </si>
  <si>
    <t>g</t>
  </si>
  <si>
    <t>h</t>
  </si>
  <si>
    <t>i</t>
  </si>
  <si>
    <t>j</t>
  </si>
  <si>
    <t>k</t>
  </si>
  <si>
    <t>l</t>
  </si>
  <si>
    <t>m</t>
  </si>
  <si>
    <t>n</t>
  </si>
  <si>
    <t>o</t>
  </si>
  <si>
    <t>p</t>
  </si>
  <si>
    <t>Sector/subsector</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</si>
  <si>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</si>
  <si>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</si>
  <si>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</si>
  <si>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</si>
  <si>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</si>
  <si>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</si>
  <si>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</si>
  <si>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</si>
  <si>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</si>
  <si>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</si>
  <si>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</si>
  <si>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</si>
  <si>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</si>
  <si>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</si>
  <si>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non-performing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</si>
  <si>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</si>
  <si>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</si>
  <si>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</si>
  <si>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</si>
  <si>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</si>
  <si>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</si>
  <si>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</si>
  <si>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</si>
  <si>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</si>
  <si>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</si>
  <si>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</si>
  <si>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</si>
  <si>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</si>
  <si>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</si>
  <si>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</si>
  <si>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</si>
  <si>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</si>
  <si>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</si>
  <si>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</si>
  <si>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</si>
  <si>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</si>
  <si>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</si>
  <si>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</si>
  <si>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</si>
  <si>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</si>
  <si>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</si>
  <si>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</si>
  <si>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</si>
  <si>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</si>
  <si>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</si>
  <si>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</si>
  <si>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</si>
  <si>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</si>
  <si>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</si>
  <si>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</si>
  <si>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</si>
  <si>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</si>
  <si>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</si>
  <si>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</si>
  <si>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</si>
  <si>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</si>
  <si>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</si>
  <si>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</si>
  <si>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</si>
  <si>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</si>
  <si>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</si>
  <si>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</si>
  <si>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</si>
  <si>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</si>
  <si>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</si>
  <si>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</si>
  <si>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</si>
  <si>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</si>
  <si>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</si>
  <si>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 ***</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</si>
  <si>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</si>
  <si>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</si>
  <si>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 Of which non-performing exposures is excluding POCI (purchased originated credit impaired)</t>
  </si>
  <si>
    <t>*** Sector K has been included for the first time in accordance with EBA Q&amp;A 2022_6600 (the amount is aligned with finrep schedule F20.04, including among others reverse repurchase loans).</t>
  </si>
  <si>
    <t>&lt;= 5 years</t>
  </si>
  <si>
    <t>K - Financial and insurance activities</t>
  </si>
  <si>
    <t xml:space="preserve">-   </t>
  </si>
  <si>
    <t>Counterparty sector</t>
  </si>
  <si>
    <t>Total gross carrying amount amount (in MEUR)</t>
  </si>
  <si>
    <r>
      <rPr>
        <sz val="8"/>
        <color rgb="FF000000"/>
        <rFont val="ING Me"/>
      </rPr>
      <t xml:space="preserve">
</t>
    </r>
    <r>
      <rPr>
        <b/>
        <sz val="8"/>
        <color rgb="FF000000"/>
        <rFont val="ING Me"/>
      </rPr>
      <t xml:space="preserve">Narrative:
</t>
    </r>
    <r>
      <rPr>
        <sz val="8"/>
        <color rgb="FF000000"/>
        <rFont val="ING Me"/>
      </rPr>
      <t xml:space="preserve">
The purpose of template 2 of the Pillar 3 ESG ITS shows the gross carrying amount of loans collateralised with immovable property and of repossessed real estate collaterals with a breakdown by EPC label of the collateral. 
The information on the level of energy efficiency of the collaterals is key to determine the climate change transition risk faced by these exposures.
The template consists of two main sections:
• Level of energy efficiency based on Energy Performance in kWh/m² of the collateral. Loans collateralised by immovable properties non-eligible for EPC have been scoped out;
• Level of energy efficiency based on EPC labels of the collateral. Only collateral that could have an EPC label that meet the Energy Performance of Buildings Directive are reported in this section. For instance, a (piece of) land might be given as collateral but is not eligible for EPC.
In line with the ITS instructions, the Energy Performance in kwh/m² is determined based on the EPC label or estimated in the absence of the EPC label. The extent to which this data is estimated and not based on EPC labels is visible in row 5 for EU area and row 10 for non-EU area. Data quality improvement projects are ongoing locally on EPC labels and Energy Performance data availability, as well as the development of new EP proxy models to estimate the energy efficiency score where not available. All EP estimations are carried out by the local units.
In countries where EPC labels are issued with a higher level than A, these have been included in the column A. Same, in countries where EPC labels are present that are lower than G, these have been added to the column G. On the collected labels, only valid labels have been considered, meaning labels that have been issued by the authorized authority and not older than 10 years.
The EPC labels in EU countries rose from 87.6mln in December 2024 to 112.1 mln in June 2025 following ING's efforts to continuously improve the data quality and availability. </t>
    </r>
  </si>
  <si>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</si>
  <si>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</si>
  <si>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</si>
  <si>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</si>
  <si>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</si>
  <si>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</si>
  <si>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</si>
  <si>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</si>
  <si>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</si>
  <si>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</si>
  <si>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</si>
  <si>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</si>
  <si>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</si>
  <si>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</si>
  <si>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</si>
  <si>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</si>
  <si>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</si>
  <si>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</si>
  <si>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</si>
  <si>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</si>
  <si>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</si>
  <si>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</si>
  <si>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</si>
  <si>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
  </si>
  <si>
    <t>Template 3: Banking book - Climate change transition risk: Alignment metrics</t>
  </si>
  <si>
    <r>
      <rPr>
        <b/>
        <sz val="8"/>
        <color rgb="FF000000"/>
        <rFont val="ING Me"/>
      </rPr>
      <t xml:space="preserve">Narrative:
</t>
    </r>
    <r>
      <rPr>
        <sz val="8"/>
        <color rgb="FF000000"/>
        <rFont val="ING Me"/>
      </rPr>
      <t xml:space="preserve">
The sectors (columns a and b) represent the NACE codes that cover the most carbon intensive parts of the value chain and the exposure in these sectors (column c). The sectors in this template are managed under ING’s Terra approach. Except for the Shipping sector, each sector has a specific metric to measure the carbon intensity of the activities in terms of CO2 or CO2 equivalent (column d). The Steel sector is steered on an alignment score that is translated into a CO2 equivalent intensity metric. ING does not cover the Chemicals sector due to lack of data and absence of external guidance to determine the scoping for this sector. Please refer to the technical notes in the Sustainability Statement in the ING Group Annual Report 2024 for the detailed description of the methodologies used for the scoping of activities and the calculation of the intensity metric. 
ING steers the portfolio based on pathways that are derived from the IEA Net Zero scenarios for the Sectors. These convergence with the global IEA objectives for 2030 and 2050 and take ING’s specific composition of the portfolio into account. The distance to the pathway (column f) represents the distance of the intensity level (column d) per the reference year (column e) to the 2030 target on the Sector’s convergence pathway. A positive sign means that the emission intensity needs to decrease further to meet the 2030 objective. A negative sign means that the sector has already met the 2030 target. For Shipping and Steel this column is left blank as the metric for these Sectors is based on a score that measures convergence with the pathway. For Shipping, ING follows the Poseidon Principles methodology which is based on the initial International Maritime Organization (IMO) GHG strategy of a 50% GHG reduction by 2050.
The Target (column g) represents the intensity level for the year of reference plus 3 years on the Sector’s convergence pathway. Except for Aviation and Shipping, this means the Sectors’ convergence pathway intensity level for 2027. ING does not steer the portfolio on the intensity levels for the year of reference plus 3 years. Under ING’s NZBA commitment, ING steers the portfolio with targets for 2030 and 2040 only that are derived from the 2050 global climate objectives. Note that ING's CSRD Sustainability Statement also reports progress towards the 2030 emission intensity targets of the Sectors. These are also based on the Sector's convergence pathways. In addition, ING also reports the total required reduction from the baseline year of measurement towards the 2030 target. 
The alignment metrics and targets are reviewed and updated annually, following the publication of ING customers’ year-end reports. As a result, the alignment metrics and the targets presented in this table remain consistent with those reported in December 2024.
</t>
    </r>
  </si>
  <si>
    <t>Sectors</t>
  </si>
  <si>
    <t>NACE Sectors (a minima)</t>
  </si>
  <si>
    <t>Portfolio gross carrying amount (Mln EUR)</t>
  </si>
  <si>
    <t>Alignment metric</t>
  </si>
  <si>
    <t>Year of reference</t>
  </si>
  <si>
    <t>Distance to IEA NZE2050 in % *</t>
  </si>
  <si>
    <t>Target (year of reference + 3 years)</t>
  </si>
  <si>
    <t>Power Generation</t>
  </si>
  <si>
    <t>2720; 3511</t>
  </si>
  <si>
    <t>63 kg CO2e / MWh</t>
  </si>
  <si>
    <t>Fossil fuel combustion - Upstream oil &amp; gas</t>
  </si>
  <si>
    <t>0610; 0620</t>
  </si>
  <si>
    <t>€1,001 million</t>
  </si>
  <si>
    <t>11 million tonnes CO2e</t>
  </si>
  <si>
    <t xml:space="preserve">Fossil fuel combustion - Mid- &amp; downstream oil &amp; gas </t>
  </si>
  <si>
    <t>0620; 0910; 1920; 4671; 4950</t>
  </si>
  <si>
    <t>19.1 kg CO2e / boe</t>
  </si>
  <si>
    <t>Automotive</t>
  </si>
  <si>
    <t>2910; 2932; 3299; 4519; 6419; 6492; 6499; 7711</t>
  </si>
  <si>
    <t>0.146 kg CO2/vkm</t>
  </si>
  <si>
    <t>Aviation</t>
  </si>
  <si>
    <t>2110; 7735</t>
  </si>
  <si>
    <t>844 g CO2e/RTK</t>
  </si>
  <si>
    <t>Shipping</t>
  </si>
  <si>
    <t xml:space="preserve"> -7.6% Alignment Delta </t>
  </si>
  <si>
    <t>Cement</t>
  </si>
  <si>
    <t>2351; 2363</t>
  </si>
  <si>
    <t>0.688 t CO2 / t cement</t>
  </si>
  <si>
    <t>Steel</t>
  </si>
  <si>
    <t>2410; 2420; 2445; 2451; 2452; 2550; 3821; 4612; 4662; 4672; 5222; 7711</t>
  </si>
  <si>
    <t>0.83 SSP Alignment Score</t>
  </si>
  <si>
    <t>1.93 t CO2 / t steel</t>
  </si>
  <si>
    <t>Chemicals</t>
  </si>
  <si>
    <t>Commercial Real Estate</t>
  </si>
  <si>
    <t>6810;6820;6831;6832</t>
  </si>
  <si>
    <t>39.5 kg CO2e / m2</t>
  </si>
  <si>
    <t>* PiT distance to 2030 NZE2050 scenario in %  (for each metric)</t>
  </si>
  <si>
    <r>
      <rPr>
        <sz val="8"/>
        <color rgb="FF000000"/>
        <rFont val="ING Me"/>
      </rPr>
      <t xml:space="preserve">
</t>
    </r>
    <r>
      <rPr>
        <b/>
        <sz val="8"/>
        <color rgb="FF000000"/>
        <rFont val="ING Me"/>
      </rPr>
      <t xml:space="preserve">Narrative:
</t>
    </r>
    <r>
      <rPr>
        <sz val="8"/>
        <color rgb="FF000000"/>
        <rFont val="ING Me"/>
      </rPr>
      <t xml:space="preserve">
Template 4 is showing aggregated information of ING’s exposures towards the top 20 carbon-intensive companies in the world. It includes information on the average maturity of the exposures, providing some insight on how these exposures may be impacted by longer-term climate change transition risks. For more information on our decarbonizing strategy for the Oil &amp; Gas sector we refer you to the Climate report.
The identification of the counterparties constituting the list of the 20 companies considered to have the highest emissions is based on the most recent published list by CDP (The Carbon Majors Database - CDP Carbon Majors Report 2024) and more particularly the sample emission from 2016-2022.
The assets that are considered in this table comprise loans and advances, debt securities and equity instruments. As per June 2025, ING's total exposure towards the top 20 was €2.2 bln, an increase of €0.6 bln compared to December 2024. This exposure accounts for 0.2% of portfolio's gross carrying amount. The increase is primarily due to the adoption of the updated CDP list, which contains a slightly different set of companies. The reported figure includes indirect financing of non-recourse discount type of invoices issued by these companies and aimed at financing their suppliers or the customers of the 20 companies considered to have the highest emissions.
The column CCM shows the portion of the exposure of these top 20 companies that contributes to climate change mitigation in alignment with the EU Taxonomy (EUT). Since the majority of the exposure within the top 20 are outside Europe, the EUT criteria are not fit for these types of exposures therefore an assessment is not possible (column c).
</t>
    </r>
  </si>
  <si>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</si>
  <si>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</si>
  <si>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</si>
  <si>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</si>
  <si>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</si>
  <si>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r>
      <rPr>
        <b/>
        <sz val="8"/>
        <color rgb="FF000000"/>
        <rFont val="ING Me"/>
      </rPr>
      <t xml:space="preserve">
Narrative:
</t>
    </r>
    <r>
      <rPr>
        <sz val="8"/>
        <color rgb="FF000000"/>
        <rFont val="ING Me"/>
      </rPr>
      <t xml:space="preserve">
</t>
    </r>
    <r>
      <rPr>
        <b/>
        <sz val="8"/>
        <color rgb="FF000000"/>
        <rFont val="ING Me"/>
      </rPr>
      <t xml:space="preserve">Exposures subject to physical risk
</t>
    </r>
    <r>
      <rPr>
        <sz val="8"/>
        <color rgb="FF000000"/>
        <rFont val="ING Me"/>
      </rPr>
      <t xml:space="preserve">Template 5 provides information on exposures in the banking book (including loans and advances, debt securities and equity instruments not held for trading and not held for sale) towards non-financial corporates, on loans collateralised by immovable property and on repossessed real estate collateral that are exposed to chronic and/or acute climate-related hazards, with a breakdown by NACE economic sector.
Further, the ITS mentions that a breakdown of the exposures by geography of location of the activity of the counterparty or of the collateral should be disclosed. Based on a best effort basis, for the NACE sectors we used the country of residence of the counterparty to define the geographical breakdown rather than the requested location of the activity.
</t>
    </r>
    <r>
      <rPr>
        <b/>
        <sz val="8"/>
        <color rgb="FF000000"/>
        <rFont val="ING Me"/>
      </rPr>
      <t xml:space="preserve">Determination of geographical areas
</t>
    </r>
    <r>
      <rPr>
        <sz val="8"/>
        <color rgb="FF000000"/>
        <rFont val="ING Me"/>
      </rPr>
      <t xml:space="preserve">The ITS stipulates that the breakdown shall cover the geographical areas exposed to negative impact from climate change physical events. Based on this, ING decided to disclose separate templates for countries with the highest exposure, besides the consolidated template reflecting the entire ING portfolio exposed to negative impact from climate change physical events. As the NUTS classification is only defined for EU member states and knowing that ING has significant exposure outside of the EU, ING preferred to use the country breakdown for the geographical overview.
</t>
    </r>
    <r>
      <rPr>
        <b/>
        <sz val="8"/>
        <color rgb="FF000000"/>
        <rFont val="ING Me"/>
      </rPr>
      <t xml:space="preserve">Sensitivity methodology
</t>
    </r>
    <r>
      <rPr>
        <sz val="8"/>
        <color rgb="FF000000"/>
        <rFont val="ING Me"/>
      </rPr>
      <t xml:space="preserve">In absence of clear guidance whether banks should report physical risk excluding or including supporting measures (i.e. inherent or residual risks) such as insurance coverage or government schemes, and based on the discussions in the industry, we decided to disclose the inherent risk (also market practice) as information on the supporting measures is not readily available for all the physical risk factors or all exposures. Besides, residual risk would not provide the risk level of information to determine which exposures are physical at risk.
For the loans collateralized by immovable property (rows 17 and 18) and repossessed collaterals (row 19) and NACE sectors for Business Banking clients, we collected granular location data and matched it with individual climate hazards assessed with an ING tool that has been internally developed. During this process, the collaterals were assessed against 3 chronic and 6 acute (2 chronic and 1 acute specific for the Netherlands) different climate risk hazards using their geographical location. The climate risk hazards have been mapped and aggregated into acute and/or chronic events as required in the ITS. For each assets, the level of risk is classified between low to high. For a specific collateral, the asset is considered at risk for acute (respectively chronic) if at least one of the hazard level of risk within the acute (respectively chronic) hazards is high. Additionally, these level of risk are provided for three different time horizons, and as the ITS suggests,  the maturity of the loan was used to determine which time horizon to use in the assessment.
In terms of methodology, for the NACE sectors (rows 1 to 17), we have use a combination of resources. For business banking clients, the location of its headquarter (where the company was registered) was used to assess physical risk. For these counterparties, the internal tool was used with 4 chronic and 6 acute (1 chronic and 1 acute specific for the Netherlands) climate hazards assessed. For clients were the geolocation data is not available, estimations on the physical risk scores were based on the available ones, per country and subsector. It was decided to apply a different approach for wholesale and business bank exposures. This is due to a single location being a reasonable characterisation of the physical risk for business bank exposures. Wholesale exposures, on the other hand, may have multiple locations which have varying financial importance for a counterparty. Hence, a single approach was deemed inappropriate for the full book. Moreover, the wholesale approach is also in line with the one used for the double materiality assessment.
The wholesale bank assessment approach is using 2 chronic and 6 acute physical risks of each NACE sector. In this approach focus is on the sector of operation and physical risk transmission channels as opposed to head office location. Moreover, as wholesale counterparties may be affected by a range of acute and chronic physical risks either directly or through their supply chain, physical risk exposure for these counterparties is deemed to be a combination of both acute and chronic physical risk. 
Compared to December 2024 a couple of improvements have been done to the model which has increased the exposure sensitive to physical risk. On the one hand, ING has implemented local and more granular maps for some of the hazards considered in the assessment, as well as improved the geolocation accuracy which is used to run the physical risk tool. On the other hand, the methodology of some metrics has been reviewed and updated to better reflect risk dynamics.
</t>
    </r>
    <r>
      <rPr>
        <b/>
        <sz val="8"/>
        <color rgb="FF000000"/>
        <rFont val="ING Me"/>
      </rPr>
      <t xml:space="preserve">Consolidated table and breakdown per sensitive geographical area 
</t>
    </r>
    <r>
      <rPr>
        <sz val="8"/>
        <color rgb="FF000000"/>
        <rFont val="ING Me"/>
      </rPr>
      <t xml:space="preserve">This table represents the sensitivity exposure for the consolidated ING portfolio. EUR 48.7 billion of our portfolio is sensitive to physical risk with EUR 25.2 billion (52%) being sensitive to acute climate change events. The sensitive portfolio increased compared to last year following a methodology update described above. Based on the size of our portfolio, Belgium, The Netherlands and Germany, covering 63% of our portfolio, are separately reported. </t>
    </r>
  </si>
  <si>
    <t xml:space="preserve">o </t>
  </si>
  <si>
    <t>Consolidated</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</si>
  <si>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</si>
  <si>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</si>
  <si>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</si>
  <si>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</si>
  <si>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</si>
  <si>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</si>
  <si>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J - Information and communication</t>
  </si>
  <si>
    <t>M - Professional, scientific and technical activities</t>
  </si>
  <si>
    <t>N - Administrative and support service activities</t>
  </si>
  <si>
    <t>O - Public administation and defence; compulsory social security</t>
  </si>
  <si>
    <t>P - Education</t>
  </si>
  <si>
    <t>Q - Human health and social work activities</t>
  </si>
  <si>
    <t>R - Arts, entertainment and recreation</t>
  </si>
  <si>
    <t>S - Other service activities</t>
  </si>
  <si>
    <t>Loans collateralised by residential immovable property</t>
  </si>
  <si>
    <t>Loans collateralised by commercial immovable property</t>
  </si>
  <si>
    <t>Repossessed collaterals</t>
  </si>
  <si>
    <t>Variable: Geographical area subject to climate change physical risk - acute and chronic events</t>
  </si>
  <si>
    <t>O - Public administration and defence; compulsory social security</t>
  </si>
  <si>
    <t>On an overall level in the last 12 months, there were 2 hypothetical P&amp;L outliers from: 15-08-2024 caused by a loss on IR delta due to higher EUR and USD rates as well as FX PnL on JPY and USD- and 05-03-2025 caused by higher EUR rates (+25bps at 10Y tenor, -500k BPV) due to anticipated changes in German fiscal policy.</t>
  </si>
  <si>
    <t xml:space="preserve">* "Current reporting period" amount adjusted to only consider SA approach (scope of this template) </t>
  </si>
  <si>
    <t xml:space="preserve">* "Previous reporting period" amount adjusted to only consider SA approach (scope of this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</si>
</sst>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 #,##0.00_ ;_ * \-#,##0.00_ ;_ * &quot;-&quot;??_ ;_ @_ "/>
    <numFmt numFmtId="164" formatCode="_-* #,##0.00_-;\-* #,##0.00_-;_-* &quot;-&quot;??_-;_-@_-"/>
    <numFmt numFmtId="165" formatCode="_-* #,##0_-;\-* #,##0_-;_-* &quot;-&quot;??_-;_-@_-"/>
    <numFmt numFmtId="166" formatCode="#,##0_ ;\-#,##0\ "/>
    <numFmt numFmtId="167" formatCode="[$-809]dd\ mmmm\ yyyy;@"/>
    <numFmt numFmtId="168" formatCode="[$]d\ mmmm\ yyyy;@" x16r2:formatCode16="[$-en-NL,1]d\ mmmm\ yyyy;@"/>
    <numFmt numFmtId="169" formatCode="dd/mm/yyyy;@"/>
    <numFmt numFmtId="170" formatCode="_ * #,##0_ ;_ * \-#,##0_ ;_ * &quot;-&quot;??_ ;_ @_ "/>
    <numFmt numFmtId="171" formatCode="0.000%"/>
    <numFmt numFmtId="172" formatCode="#,##0.0"/>
    <numFmt numFmtId="173" formatCode="0.000"/>
    <numFmt numFmtId="174" formatCode="#,##0.000"/>
    <numFmt numFmtId="175" formatCode=";;"/>
    <numFmt numFmtId="176" formatCode="0.0"/>
    <numFmt numFmtId="177" formatCode="_ * #,##0.000_ ;_ * \-#,##0.000_ ;_ * &quot;-&quot;??_ ;_ @_ "/>
    <numFmt numFmtId="178" formatCode="_(* #,##0_);_(* \(#,##0\);_(* &quot;-&quot;??_);_(@_)"/>
    <numFmt numFmtId="179" formatCode="0.0%"/>
    <numFmt numFmtId="180" formatCode="_(* #,##0.00_);_(* \(#,##0.00\);_(* &quot;-&quot;??_);_(@_)"/>
    <numFmt numFmtId="181" formatCode="_-* #,##0.0_-;\-* #,##0.0_-;_-* &quot;-&quot;??_-;_-@_-"/>
    <numFmt numFmtId="182" formatCode="_-* #,##0.000_-;\-* #,##0.000_-;_-* &quot;-&quot;??_-;_-@_-"/>
  </numFmts>
  <fonts count="53">
    <font>
      <sz val="11"/>
      <color theme="1"/>
      <name val="Aptos Narrow"/>
      <family val="2"/>
      <scheme val="minor"/>
    </font>
    <font>
      <sz val="11"/>
      <color theme="1"/>
      <name val="Aptos Narrow"/>
      <family val="2"/>
      <scheme val="minor"/>
    </font>
    <font>
      <u/>
      <sz val="11"/>
      <color theme="10"/>
      <name val="Aptos Narrow"/>
      <family val="2"/>
      <scheme val="minor"/>
    </font>
    <font>
      <b/>
      <sz val="8"/>
      <color theme="0"/>
      <name val="ING Me"/>
    </font>
    <font>
      <sz val="8"/>
      <color theme="1"/>
      <name val="ING Me"/>
    </font>
    <font>
      <b/>
      <i/>
      <sz val="10"/>
      <color theme="1"/>
      <name val="ING Me"/>
    </font>
    <font>
      <sz val="8"/>
      <name val="ING Me"/>
    </font>
    <font>
      <b/>
      <sz val="8"/>
      <color rgb="FFFF6200"/>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z val="10"/>
      <name val="Arial"/>
      <family val="2"/>
    </font>
    <font>
      <b/>
      <sz val="12"/>
      <name val="Arial"/>
      <family val="2"/>
    </font>
    <font>
      <b/>
      <i/>
      <sz val="8"/>
      <color theme="1"/>
      <name val="ING Me"/>
    </font>
    <font>
      <sz val="8"/>
      <color theme="4"/>
      <name val="ING Me"/>
    </font>
    <font>
      <i/>
      <sz val="8"/>
      <color theme="1"/>
      <name val="ING Me"/>
    </font>
    <font>
      <i/>
      <sz val="8"/>
      <color rgb="FF000000"/>
      <name val="ING Me"/>
    </font>
    <font>
      <u/>
      <sz val="8"/>
      <color rgb="FF008080"/>
      <name val="ING Me"/>
    </font>
    <font>
      <b/>
      <sz val="14"/>
      <color theme="1"/>
      <name val="ING Me"/>
    </font>
    <font>
      <sz val="7"/>
      <color theme="1"/>
      <name val="ING Me"/>
    </font>
    <font>
      <b/>
      <sz val="20"/>
      <name val="Arial"/>
      <family val="2"/>
    </font>
    <font>
      <b/>
      <sz val="11"/>
      <color theme="9"/>
      <name val="Aptos Narrow"/>
      <family val="2"/>
      <scheme val="minor"/>
    </font>
    <font>
      <b/>
      <sz val="8"/>
      <color rgb="FFAA322F"/>
      <name val="ING Me"/>
    </font>
    <font>
      <b/>
      <sz val="8"/>
      <color rgb="FFFF0000"/>
      <name val="ING Me"/>
    </font>
    <font>
      <b/>
      <sz val="8.5"/>
      <name val="ING Me"/>
    </font>
    <font>
      <b/>
      <sz val="11"/>
      <color rgb="FFFF6400"/>
      <name val="ING Me"/>
    </font>
    <font>
      <b/>
      <sz val="9"/>
      <color rgb="FFFF6200"/>
      <name val="ING Me"/>
    </font>
    <font>
      <b/>
      <sz val="8"/>
      <color rgb="FF7030A0"/>
      <name val="ING Me"/>
    </font>
    <font>
      <strike/>
      <sz val="8"/>
      <name val="ING Me"/>
    </font>
    <font>
      <i/>
      <sz val="8"/>
      <name val="ING Me"/>
    </font>
    <font>
      <b/>
      <i/>
      <sz val="8"/>
      <name val="ING Me"/>
    </font>
    <font>
      <b/>
      <sz val="10"/>
      <name val="Arial"/>
      <family val="2"/>
    </font>
    <font>
      <strike/>
      <sz val="9"/>
      <color rgb="FFFF0000"/>
      <name val="Aptos Narrow"/>
      <family val="2"/>
      <scheme val="minor"/>
    </font>
    <font>
      <sz val="9"/>
      <color rgb="FFFF0000"/>
      <name val="Aptos Narrow"/>
      <family val="2"/>
      <scheme val="minor"/>
    </font>
    <font>
      <sz val="11"/>
      <color theme="1"/>
      <name val="Aptos Narrow"/>
      <family val="2"/>
      <charset val="238"/>
      <scheme val="minor"/>
    </font>
    <font>
      <u/>
      <sz val="8"/>
      <color theme="10"/>
      <name val="ING Me"/>
    </font>
    <font>
      <strike/>
      <sz val="8"/>
      <color rgb="FFFF0000"/>
      <name val="ING Me"/>
    </font>
    <font>
      <sz val="8"/>
      <color theme="0"/>
      <name val="ING Me"/>
    </font>
    <font>
      <sz val="8"/>
      <color rgb="FF1F497D"/>
      <name val="ING Me"/>
    </font>
    <font>
      <sz val="8"/>
      <color theme="0" tint="-0.499984740745262"/>
      <name val="ING Me"/>
    </font>
    <font>
      <b/>
      <sz val="8"/>
      <color rgb="FFFF5B00"/>
      <name val="ING Me"/>
    </font>
    <font>
      <sz val="8.5"/>
      <name val="Segoe UI"/>
      <family val="2"/>
    </font>
    <font>
      <sz val="8.5"/>
      <color rgb="FF000000"/>
      <name val="Segoe UI"/>
      <family val="2"/>
    </font>
    <font>
      <sz val="9"/>
      <name val="Calibri"/>
      <family val="2"/>
    </font>
    <font>
      <b/>
      <sz val="8.5"/>
      <name val="Segoe UI"/>
      <family val="2"/>
    </font>
    <font>
      <sz val="11"/>
      <color rgb="FF000000"/>
      <name val="ING Me"/>
    </font>
    <font>
      <sz val="10"/>
      <color rgb="FF000000"/>
      <name val="ING Me"/>
    </font>
    <font>
      <sz val="8"/>
      <color theme="1"/>
      <name val="Aptos Narrow"/>
      <family val="2"/>
      <scheme val="minor"/>
    </font>
    <font>
      <sz val="11"/>
      <name val="Calibri"/>
      <family val="2"/>
    </font>
    <font>
      <b/>
      <sz val="8"/>
      <color rgb="FFFFFFFF"/>
      <name val="ING Me"/>
    </font>
  </fonts>
  <fills count="32">
    <fill>
      <patternFill patternType="none"/>
    </fill>
    <fill>
      <patternFill patternType="gray125"/>
    </fill>
    <fill>
      <patternFill patternType="solid">
        <fgColor theme="0"/>
        <bgColor indexed="64"/>
      </patternFill>
    </fill>
    <fill>
      <patternFill patternType="solid">
        <fgColor rgb="FFFF6600"/>
        <bgColor indexed="64"/>
      </patternFill>
    </fill>
    <fill>
      <patternFill patternType="solid">
        <fgColor rgb="FFFF5100"/>
        <bgColor indexed="64"/>
      </patternFill>
    </fill>
    <fill>
      <patternFill patternType="solid">
        <fgColor rgb="FFD9D9D9"/>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1"/>
        <bgColor indexed="64"/>
      </patternFill>
    </fill>
    <fill>
      <patternFill patternType="solid">
        <fgColor theme="2" tint="-0.499984740745262"/>
        <bgColor indexed="64"/>
      </patternFill>
    </fill>
    <fill>
      <patternFill patternType="solid">
        <fgColor rgb="FFF0F0F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4.9989318521683403E-2"/>
        <bgColor indexed="64"/>
      </patternFill>
    </fill>
    <fill>
      <patternFill patternType="lightGray">
        <bgColor theme="0" tint="-0.14996795556505021"/>
      </patternFill>
    </fill>
    <fill>
      <patternFill patternType="solid">
        <fgColor rgb="FFBFBFBF"/>
        <bgColor indexed="64"/>
      </patternFill>
    </fill>
    <fill>
      <patternFill patternType="solid">
        <fgColor theme="0" tint="-0.499984740745262"/>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rgb="FFBFBFBF"/>
        <bgColor rgb="FF000000"/>
      </patternFill>
    </fill>
    <fill>
      <patternFill patternType="solid">
        <fgColor theme="1" tint="0.34998626667073579"/>
        <bgColor indexed="64"/>
      </patternFill>
    </fill>
    <fill>
      <patternFill patternType="solid">
        <fgColor rgb="FFFF5B00"/>
        <bgColor indexed="64"/>
      </patternFill>
    </fill>
    <fill>
      <patternFill patternType="solid">
        <fgColor rgb="FFFF5100"/>
        <bgColor rgb="FF000000"/>
      </patternFill>
    </fill>
  </fills>
  <borders count="67">
    <border>
      <left/>
      <right/>
      <top/>
      <bottom/>
      <diagonal/>
    </border>
    <border>
      <left style="medium">
        <color indexed="64"/>
      </left>
      <right/>
      <top/>
      <bottom/>
      <diagonal/>
    </border>
    <border>
      <left/>
      <right style="thin">
        <color indexed="64"/>
      </right>
      <top/>
      <bottom/>
      <diagonal/>
    </border>
    <border>
      <left/>
      <right/>
      <top/>
      <bottom style="medium">
        <color rgb="FFA8A8A8"/>
      </bottom>
      <diagonal/>
    </border>
    <border>
      <left/>
      <right style="thin">
        <color indexed="64"/>
      </right>
      <top/>
      <bottom style="thin">
        <color indexed="64"/>
      </bottom>
      <diagonal/>
    </border>
    <border>
      <left/>
      <right/>
      <top/>
      <bottom style="thin">
        <color indexed="64"/>
      </bottom>
      <diagonal/>
    </border>
    <border>
      <left/>
      <right style="thin">
        <color indexed="64"/>
      </right>
      <top/>
      <bottom style="medium">
        <color rgb="FFA8A8A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rgb="FFA8A8A8"/>
      </top>
      <bottom style="medium">
        <color rgb="FFA8A8A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rgb="FFA8A8A8"/>
      </top>
      <bottom style="medium">
        <color rgb="FFA8A8A8"/>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rgb="FFA8A8A8"/>
      </bottom>
      <diagonal/>
    </border>
    <border>
      <left style="thin">
        <color indexed="64"/>
      </left>
      <right style="thin">
        <color indexed="64"/>
      </right>
      <top/>
      <bottom style="thick">
        <color rgb="FFA8A8A8"/>
      </bottom>
      <diagonal/>
    </border>
    <border>
      <left style="thin">
        <color indexed="64"/>
      </left>
      <right style="thin">
        <color indexed="64"/>
      </right>
      <top style="medium">
        <color rgb="FFA8A8A8"/>
      </top>
      <bottom style="thin">
        <color indexed="64"/>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style="thin">
        <color indexed="64"/>
      </left>
      <right/>
      <top style="medium">
        <color rgb="FFA8A8A8"/>
      </top>
      <bottom style="medium">
        <color indexed="55"/>
      </bottom>
      <diagonal/>
    </border>
    <border>
      <left/>
      <right/>
      <top style="medium">
        <color rgb="FFA8A8A8"/>
      </top>
      <bottom style="medium">
        <color indexed="55"/>
      </bottom>
      <diagonal/>
    </border>
    <border>
      <left/>
      <right/>
      <top style="medium">
        <color rgb="FFA8A8A8"/>
      </top>
      <bottom/>
      <diagonal/>
    </border>
    <border>
      <left/>
      <right style="thin">
        <color indexed="64"/>
      </right>
      <top style="medium">
        <color rgb="FFA8A8A8"/>
      </top>
      <bottom/>
      <diagonal/>
    </border>
    <border>
      <left/>
      <right/>
      <top style="medium">
        <color indexed="55"/>
      </top>
      <bottom style="medium">
        <color indexed="55"/>
      </bottom>
      <diagonal/>
    </border>
    <border>
      <left style="thin">
        <color indexed="64"/>
      </left>
      <right/>
      <top style="medium">
        <color indexed="55"/>
      </top>
      <bottom style="medium">
        <color indexed="55"/>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style="thin">
        <color theme="1"/>
      </top>
      <bottom style="medium">
        <color rgb="FFA8A8A8"/>
      </bottom>
      <diagonal/>
    </border>
    <border>
      <left/>
      <right/>
      <top/>
      <bottom style="thin">
        <color theme="1"/>
      </bottom>
      <diagonal/>
    </border>
    <border>
      <left/>
      <right/>
      <top style="medium">
        <color rgb="FFA8A8A8"/>
      </top>
      <bottom style="thin">
        <color theme="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bottom/>
      <diagonal/>
    </border>
    <border>
      <left/>
      <right style="thin">
        <color theme="1"/>
      </right>
      <top/>
      <bottom style="medium">
        <color rgb="FFA8A8A8"/>
      </bottom>
      <diagonal/>
    </border>
    <border>
      <left style="thin">
        <color theme="1"/>
      </left>
      <right/>
      <top style="thin">
        <color theme="1"/>
      </top>
      <bottom style="medium">
        <color rgb="FFA8A8A8"/>
      </bottom>
      <diagonal/>
    </border>
    <border>
      <left style="thin">
        <color theme="1"/>
      </left>
      <right/>
      <top style="medium">
        <color rgb="FFA8A8A8"/>
      </top>
      <bottom style="thin">
        <color theme="1"/>
      </bottom>
      <diagonal/>
    </border>
  </borders>
  <cellStyleXfs count="22">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4" fillId="0" borderId="0">
      <alignment vertical="center"/>
    </xf>
    <xf numFmtId="0" fontId="15" fillId="0" borderId="0" applyNumberFormat="0" applyFill="0" applyBorder="0" applyAlignment="0" applyProtection="0"/>
    <xf numFmtId="0" fontId="14" fillId="0" borderId="0">
      <alignment vertical="center"/>
    </xf>
    <xf numFmtId="3" fontId="14" fillId="8" borderId="7" applyFont="0">
      <alignment horizontal="right" vertical="center"/>
      <protection locked="0"/>
    </xf>
    <xf numFmtId="0" fontId="14" fillId="0" borderId="0"/>
    <xf numFmtId="0" fontId="23" fillId="7" borderId="28" applyNumberFormat="0" applyFill="0" applyBorder="0" applyAlignment="0" applyProtection="0">
      <alignment horizontal="left"/>
    </xf>
    <xf numFmtId="164" fontId="1" fillId="0" borderId="0" applyFont="0" applyFill="0" applyBorder="0" applyAlignment="0" applyProtection="0"/>
    <xf numFmtId="0" fontId="1" fillId="0" borderId="0"/>
    <xf numFmtId="43" fontId="1" fillId="0" borderId="0" applyFont="0" applyFill="0" applyBorder="0" applyAlignment="0" applyProtection="0"/>
    <xf numFmtId="0" fontId="34" fillId="7" borderId="10" applyFont="0" applyBorder="0">
      <alignment horizontal="center" wrapText="1"/>
    </xf>
    <xf numFmtId="0" fontId="37" fillId="0" borderId="0"/>
    <xf numFmtId="0" fontId="14" fillId="0" borderId="0"/>
    <xf numFmtId="164" fontId="1" fillId="0" borderId="0" applyFont="0" applyFill="0" applyBorder="0" applyAlignment="0" applyProtection="0"/>
    <xf numFmtId="0" fontId="1" fillId="0" borderId="0"/>
    <xf numFmtId="0" fontId="1" fillId="0" borderId="0"/>
    <xf numFmtId="0" fontId="1" fillId="0" borderId="0"/>
    <xf numFmtId="180" fontId="1" fillId="0" borderId="0" applyFont="0" applyFill="0" applyBorder="0" applyAlignment="0" applyProtection="0"/>
    <xf numFmtId="9" fontId="1" fillId="0" borderId="0" applyFont="0" applyFill="0" applyBorder="0" applyAlignment="0" applyProtection="0"/>
  </cellStyleXfs>
  <cellXfs count="1331">
    <xf numFmtId="0" fontId="0" fillId="0" borderId="0" xfId="0"/>
    <xf numFmtId="0" fontId="3" fillId="2" borderId="0" xfId="0" applyFont="1" applyFill="1" applyAlignment="1">
      <alignment horizontal="right" wrapText="1"/>
    </xf>
    <xf numFmtId="0" fontId="4" fillId="0" borderId="0" xfId="0" applyFont="1"/>
    <xf numFmtId="0" fontId="5" fillId="2" borderId="1" xfId="0" applyFont="1" applyFill="1" applyBorder="1"/>
    <xf numFmtId="0" fontId="3" fillId="3" borderId="1" xfId="0" applyFont="1" applyFill="1" applyBorder="1"/>
    <xf numFmtId="0" fontId="3" fillId="3" borderId="0" xfId="0" applyFont="1" applyFill="1" applyAlignment="1">
      <alignment horizontal="right" wrapText="1"/>
    </xf>
    <xf numFmtId="0" fontId="6" fillId="2" borderId="1" xfId="0" applyFont="1" applyFill="1" applyBorder="1"/>
    <xf numFmtId="0" fontId="4" fillId="2" borderId="1" xfId="0" applyFont="1" applyFill="1" applyBorder="1" applyAlignment="1">
      <alignment wrapText="1"/>
    </xf>
    <xf numFmtId="0" fontId="6" fillId="2" borderId="0" xfId="0" applyFont="1" applyFill="1" applyAlignment="1">
      <alignment horizontal="right" vertical="top" wrapText="1"/>
    </xf>
    <xf numFmtId="0" fontId="4" fillId="2" borderId="0" xfId="0" applyFont="1" applyFill="1" applyAlignment="1">
      <alignment wrapText="1"/>
    </xf>
    <xf numFmtId="0" fontId="4" fillId="0" borderId="0" xfId="0" applyFont="1" applyAlignment="1">
      <alignment horizontal="right"/>
    </xf>
    <xf numFmtId="0" fontId="3" fillId="4" borderId="0" xfId="0" applyFont="1" applyFill="1" applyAlignment="1">
      <alignment vertical="center"/>
    </xf>
    <xf numFmtId="0" fontId="6" fillId="0" borderId="0" xfId="0" applyFont="1"/>
    <xf numFmtId="0" fontId="6" fillId="0" borderId="7" xfId="0" applyFont="1" applyBorder="1" applyAlignment="1">
      <alignment horizontal="center" vertical="center" wrapText="1"/>
    </xf>
    <xf numFmtId="0" fontId="8" fillId="0" borderId="7" xfId="0" applyFont="1" applyBorder="1" applyAlignment="1">
      <alignment vertical="center" wrapText="1"/>
    </xf>
    <xf numFmtId="0" fontId="6" fillId="0" borderId="7" xfId="0" applyFont="1" applyBorder="1" applyAlignment="1">
      <alignment horizontal="left" vertical="center" wrapText="1" indent="1"/>
    </xf>
    <xf numFmtId="0" fontId="6" fillId="0" borderId="7" xfId="0" applyFont="1" applyBorder="1" applyAlignment="1">
      <alignment vertical="center" wrapText="1"/>
    </xf>
    <xf numFmtId="0" fontId="8" fillId="0" borderId="7" xfId="0" applyFont="1" applyBorder="1" applyAlignment="1">
      <alignment horizontal="center"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0" fillId="5" borderId="7" xfId="0" applyFont="1" applyFill="1" applyBorder="1" applyAlignment="1">
      <alignment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12" fillId="5" borderId="7" xfId="0" applyFont="1" applyFill="1" applyBorder="1" applyAlignment="1">
      <alignment horizontal="center" vertical="center" wrapText="1"/>
    </xf>
    <xf numFmtId="0" fontId="11" fillId="0" borderId="7" xfId="0" applyFont="1" applyBorder="1" applyAlignment="1">
      <alignment horizontal="justify" vertical="center" wrapText="1"/>
    </xf>
    <xf numFmtId="0" fontId="6" fillId="0" borderId="7" xfId="0" applyFont="1" applyBorder="1" applyAlignment="1">
      <alignment horizontal="justify" vertical="center" wrapText="1"/>
    </xf>
    <xf numFmtId="0" fontId="13" fillId="0" borderId="0" xfId="0" applyFont="1"/>
    <xf numFmtId="0" fontId="6" fillId="0" borderId="10" xfId="0" applyFont="1" applyBorder="1" applyAlignment="1">
      <alignment vertical="center" wrapText="1"/>
    </xf>
    <xf numFmtId="0" fontId="4" fillId="0" borderId="7" xfId="0" applyFont="1" applyBorder="1"/>
    <xf numFmtId="0" fontId="6" fillId="0" borderId="0" xfId="4" applyFont="1" applyAlignment="1">
      <alignment vertical="top"/>
    </xf>
    <xf numFmtId="0" fontId="8" fillId="0" borderId="0" xfId="5" applyFont="1" applyFill="1" applyBorder="1" applyAlignment="1">
      <alignment horizontal="left" vertical="top"/>
    </xf>
    <xf numFmtId="0" fontId="8" fillId="0" borderId="2" xfId="5" applyFont="1" applyFill="1" applyBorder="1" applyAlignment="1">
      <alignment horizontal="left" vertical="top"/>
    </xf>
    <xf numFmtId="0" fontId="8" fillId="0" borderId="0" xfId="5" applyFont="1" applyFill="1" applyBorder="1" applyAlignment="1">
      <alignment vertical="top"/>
    </xf>
    <xf numFmtId="0" fontId="8" fillId="0" borderId="7" xfId="5" applyFont="1" applyFill="1" applyBorder="1" applyAlignment="1">
      <alignment vertical="top" wrapText="1"/>
    </xf>
    <xf numFmtId="0" fontId="6" fillId="7" borderId="0" xfId="4" applyFont="1" applyFill="1" applyAlignment="1">
      <alignment vertical="top"/>
    </xf>
    <xf numFmtId="3" fontId="6" fillId="9" borderId="7" xfId="7" applyFont="1" applyFill="1" applyAlignment="1">
      <alignment horizontal="center" vertical="top"/>
      <protection locked="0"/>
    </xf>
    <xf numFmtId="49" fontId="6" fillId="0" borderId="7" xfId="6" quotePrefix="1" applyNumberFormat="1" applyFont="1" applyBorder="1" applyAlignment="1">
      <alignment horizontal="center" vertical="top"/>
    </xf>
    <xf numFmtId="0" fontId="6" fillId="0" borderId="7" xfId="6" applyFont="1" applyBorder="1" applyAlignment="1">
      <alignment horizontal="left" vertical="top" wrapText="1"/>
    </xf>
    <xf numFmtId="0" fontId="6" fillId="0" borderId="7" xfId="6" applyFont="1" applyBorder="1" applyAlignment="1">
      <alignment horizontal="left" vertical="top" wrapText="1" indent="2"/>
    </xf>
    <xf numFmtId="0" fontId="6" fillId="0" borderId="7" xfId="6" applyFont="1" applyBorder="1" applyAlignment="1">
      <alignment horizontal="left" vertical="top"/>
    </xf>
    <xf numFmtId="3" fontId="6" fillId="10" borderId="7" xfId="7" applyFont="1" applyFill="1" applyAlignment="1">
      <alignment horizontal="right" vertical="top"/>
      <protection locked="0"/>
    </xf>
    <xf numFmtId="3" fontId="6" fillId="0" borderId="7" xfId="7" applyFont="1" applyFill="1" applyAlignment="1">
      <alignment horizontal="right" vertical="top"/>
      <protection locked="0"/>
    </xf>
    <xf numFmtId="3" fontId="6" fillId="9" borderId="7" xfId="7" applyFont="1" applyFill="1" applyAlignment="1">
      <alignment horizontal="right" vertical="top"/>
      <protection locked="0"/>
    </xf>
    <xf numFmtId="0" fontId="16" fillId="0" borderId="0" xfId="0" applyFont="1"/>
    <xf numFmtId="0" fontId="4" fillId="0" borderId="7"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vertical="center"/>
    </xf>
    <xf numFmtId="0" fontId="4" fillId="0" borderId="7" xfId="0" applyFont="1" applyBorder="1" applyAlignment="1">
      <alignment vertical="center"/>
    </xf>
    <xf numFmtId="0" fontId="12" fillId="12" borderId="10" xfId="0" applyFont="1" applyFill="1" applyBorder="1" applyAlignment="1">
      <alignment horizontal="center" vertical="center" wrapText="1"/>
    </xf>
    <xf numFmtId="0" fontId="7" fillId="12" borderId="7" xfId="0" applyFont="1" applyFill="1" applyBorder="1" applyAlignment="1">
      <alignment vertical="center" wrapText="1"/>
    </xf>
    <xf numFmtId="168" fontId="7" fillId="0" borderId="7" xfId="0" applyNumberFormat="1" applyFont="1" applyBorder="1" applyAlignment="1">
      <alignment horizontal="center" vertical="center" wrapText="1"/>
    </xf>
    <xf numFmtId="0" fontId="11" fillId="12" borderId="7" xfId="0" applyFont="1" applyFill="1" applyBorder="1" applyAlignment="1">
      <alignment vertical="center" wrapText="1"/>
    </xf>
    <xf numFmtId="3" fontId="4" fillId="12" borderId="7" xfId="0" applyNumberFormat="1" applyFont="1" applyFill="1" applyBorder="1" applyAlignment="1">
      <alignment vertical="center" wrapText="1"/>
    </xf>
    <xf numFmtId="0" fontId="4" fillId="12" borderId="7" xfId="0" applyFont="1" applyFill="1" applyBorder="1" applyAlignment="1">
      <alignment vertical="center" wrapText="1"/>
    </xf>
    <xf numFmtId="0" fontId="11" fillId="12" borderId="7" xfId="0" applyFont="1" applyFill="1" applyBorder="1" applyAlignment="1">
      <alignment horizontal="center" vertical="center" wrapText="1"/>
    </xf>
    <xf numFmtId="165" fontId="4" fillId="12" borderId="7" xfId="1" applyNumberFormat="1" applyFont="1" applyFill="1" applyBorder="1" applyAlignment="1">
      <alignment vertical="center" wrapText="1"/>
    </xf>
    <xf numFmtId="0" fontId="19" fillId="12" borderId="7" xfId="0" applyFont="1" applyFill="1" applyBorder="1" applyAlignment="1">
      <alignment vertical="center" wrapText="1"/>
    </xf>
    <xf numFmtId="0" fontId="4" fillId="12" borderId="19" xfId="0" applyFont="1" applyFill="1" applyBorder="1" applyAlignment="1">
      <alignment vertical="center" wrapText="1"/>
    </xf>
    <xf numFmtId="0" fontId="4" fillId="12" borderId="14" xfId="0" applyFont="1" applyFill="1" applyBorder="1" applyAlignment="1">
      <alignment vertical="center" wrapText="1"/>
    </xf>
    <xf numFmtId="0" fontId="11" fillId="0" borderId="7" xfId="0" applyFont="1" applyBorder="1" applyAlignment="1">
      <alignment horizontal="center" vertical="center"/>
    </xf>
    <xf numFmtId="0" fontId="11" fillId="0" borderId="7" xfId="0" applyFont="1" applyBorder="1" applyAlignment="1">
      <alignment vertical="center"/>
    </xf>
    <xf numFmtId="3" fontId="12" fillId="0" borderId="7" xfId="0" applyNumberFormat="1" applyFont="1" applyBorder="1" applyAlignment="1">
      <alignment vertical="center"/>
    </xf>
    <xf numFmtId="9" fontId="12" fillId="0" borderId="7" xfId="2" applyFont="1" applyBorder="1" applyAlignment="1">
      <alignment vertical="center"/>
    </xf>
    <xf numFmtId="9" fontId="12" fillId="0" borderId="7" xfId="2" applyFont="1" applyFill="1" applyBorder="1" applyAlignment="1">
      <alignment vertical="center"/>
    </xf>
    <xf numFmtId="0" fontId="4" fillId="0" borderId="0" xfId="0" applyFont="1" applyAlignment="1">
      <alignment vertical="center"/>
    </xf>
    <xf numFmtId="0" fontId="1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6" fillId="12" borderId="7" xfId="0" applyFont="1" applyFill="1" applyBorder="1" applyAlignment="1">
      <alignment vertical="center" wrapText="1"/>
    </xf>
    <xf numFmtId="0" fontId="6" fillId="0" borderId="7" xfId="0" applyFont="1" applyBorder="1" applyAlignment="1">
      <alignment horizontal="center" vertical="center"/>
    </xf>
    <xf numFmtId="0" fontId="21" fillId="2" borderId="26" xfId="0" applyFont="1" applyFill="1" applyBorder="1"/>
    <xf numFmtId="0" fontId="22" fillId="2" borderId="0" xfId="0" applyFont="1" applyFill="1"/>
    <xf numFmtId="14" fontId="7" fillId="2" borderId="6"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0" fontId="19" fillId="0" borderId="0" xfId="0" applyFont="1" applyAlignment="1">
      <alignment wrapText="1"/>
    </xf>
    <xf numFmtId="0" fontId="11" fillId="14" borderId="7"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Border="1" applyAlignment="1">
      <alignment wrapText="1"/>
    </xf>
    <xf numFmtId="0" fontId="11" fillId="0" borderId="7" xfId="0" applyFont="1" applyBorder="1"/>
    <xf numFmtId="0" fontId="11" fillId="14" borderId="7" xfId="0" applyFont="1" applyFill="1" applyBorder="1"/>
    <xf numFmtId="0" fontId="11" fillId="16" borderId="7" xfId="0" applyFont="1" applyFill="1" applyBorder="1"/>
    <xf numFmtId="0" fontId="11" fillId="17" borderId="7" xfId="0" applyFont="1" applyFill="1" applyBorder="1"/>
    <xf numFmtId="0" fontId="12" fillId="0" borderId="7" xfId="0" applyFont="1" applyBorder="1" applyAlignment="1">
      <alignment horizontal="center" vertical="center"/>
    </xf>
    <xf numFmtId="0" fontId="12" fillId="0" borderId="7" xfId="0" applyFont="1" applyBorder="1"/>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6" fillId="18" borderId="7" xfId="0" applyFont="1" applyFill="1" applyBorder="1" applyAlignment="1">
      <alignment horizontal="center" vertical="center" wrapText="1"/>
    </xf>
    <xf numFmtId="0" fontId="6" fillId="18" borderId="7" xfId="0" applyFont="1" applyFill="1" applyBorder="1" applyAlignment="1">
      <alignment vertical="center" wrapText="1"/>
    </xf>
    <xf numFmtId="0" fontId="6" fillId="0" borderId="14" xfId="0" applyFont="1" applyBorder="1" applyAlignment="1">
      <alignment horizontal="center" vertical="center" wrapText="1"/>
    </xf>
    <xf numFmtId="0" fontId="6" fillId="0" borderId="4" xfId="0" applyFont="1" applyBorder="1" applyAlignment="1">
      <alignment vertical="center" wrapText="1"/>
    </xf>
    <xf numFmtId="0" fontId="11" fillId="0" borderId="14" xfId="0" applyFont="1" applyBorder="1" applyAlignment="1">
      <alignment horizontal="center" wrapText="1"/>
    </xf>
    <xf numFmtId="0" fontId="11" fillId="0" borderId="4" xfId="0" applyFont="1" applyBorder="1" applyAlignment="1">
      <alignment wrapText="1"/>
    </xf>
    <xf numFmtId="0" fontId="6" fillId="0" borderId="0" xfId="0" applyFont="1" applyAlignment="1">
      <alignment wrapText="1"/>
    </xf>
    <xf numFmtId="0" fontId="6" fillId="0" borderId="7" xfId="0" applyFont="1" applyBorder="1" applyAlignment="1">
      <alignment wrapText="1"/>
    </xf>
    <xf numFmtId="0" fontId="11" fillId="0" borderId="11" xfId="0" applyFont="1" applyBorder="1" applyAlignment="1">
      <alignment wrapText="1"/>
    </xf>
    <xf numFmtId="0" fontId="6" fillId="19" borderId="7" xfId="0" applyFont="1" applyFill="1" applyBorder="1" applyAlignment="1">
      <alignment vertical="center" wrapText="1"/>
    </xf>
    <xf numFmtId="0" fontId="6" fillId="0" borderId="4" xfId="0" applyFont="1" applyBorder="1" applyAlignment="1">
      <alignment wrapText="1"/>
    </xf>
    <xf numFmtId="0" fontId="9" fillId="0" borderId="0" xfId="0" applyFont="1" applyAlignment="1">
      <alignment vertical="center" wrapText="1"/>
    </xf>
    <xf numFmtId="0" fontId="25" fillId="0" borderId="2" xfId="0" applyFont="1" applyBorder="1" applyAlignment="1">
      <alignment vertical="center" wrapText="1"/>
    </xf>
    <xf numFmtId="0" fontId="11" fillId="0" borderId="10" xfId="0" applyFont="1" applyBorder="1" applyAlignment="1">
      <alignment vertical="center" wrapText="1"/>
    </xf>
    <xf numFmtId="0" fontId="11" fillId="18" borderId="7" xfId="0" applyFont="1" applyFill="1" applyBorder="1" applyAlignment="1">
      <alignment horizontal="center" vertical="center" wrapText="1"/>
    </xf>
    <xf numFmtId="0" fontId="11" fillId="18" borderId="10" xfId="0" applyFont="1" applyFill="1" applyBorder="1" applyAlignment="1">
      <alignment vertical="center" wrapText="1"/>
    </xf>
    <xf numFmtId="0" fontId="4" fillId="0" borderId="0" xfId="0" applyFont="1" applyAlignment="1">
      <alignment wrapText="1"/>
    </xf>
    <xf numFmtId="0" fontId="11" fillId="0" borderId="7" xfId="0" applyFont="1" applyBorder="1" applyAlignment="1">
      <alignment horizontal="center" wrapText="1"/>
    </xf>
    <xf numFmtId="0" fontId="11" fillId="0" borderId="10" xfId="0" applyFont="1" applyBorder="1" applyAlignment="1">
      <alignment wrapText="1"/>
    </xf>
    <xf numFmtId="0" fontId="11" fillId="0" borderId="15" xfId="0" applyFont="1" applyBorder="1" applyAlignment="1">
      <alignment vertical="center" wrapText="1"/>
    </xf>
    <xf numFmtId="0" fontId="11" fillId="0" borderId="14" xfId="0" applyFont="1" applyBorder="1" applyAlignment="1">
      <alignment horizontal="center" vertical="center" wrapText="1"/>
    </xf>
    <xf numFmtId="0" fontId="11" fillId="0" borderId="9" xfId="0" applyFont="1" applyBorder="1" applyAlignment="1">
      <alignment vertical="center" wrapText="1"/>
    </xf>
    <xf numFmtId="0" fontId="12" fillId="5" borderId="14" xfId="0" applyFont="1" applyFill="1" applyBorder="1" applyAlignment="1">
      <alignment horizontal="center" vertical="center" wrapText="1"/>
    </xf>
    <xf numFmtId="0" fontId="11" fillId="0" borderId="0" xfId="0" applyFont="1" applyAlignment="1">
      <alignment wrapText="1"/>
    </xf>
    <xf numFmtId="0" fontId="11" fillId="0" borderId="2" xfId="0" applyFont="1" applyBorder="1" applyAlignment="1">
      <alignment wrapText="1"/>
    </xf>
    <xf numFmtId="0" fontId="11" fillId="0" borderId="11" xfId="0" applyFont="1" applyBorder="1" applyAlignment="1">
      <alignment horizontal="center" wrapText="1"/>
    </xf>
    <xf numFmtId="0" fontId="11" fillId="0" borderId="29" xfId="0" applyFont="1" applyBorder="1" applyAlignment="1">
      <alignment horizontal="center" vertical="center" wrapText="1"/>
    </xf>
    <xf numFmtId="0" fontId="11" fillId="0" borderId="29" xfId="0" applyFont="1" applyBorder="1" applyAlignment="1">
      <alignment vertical="center" wrapText="1"/>
    </xf>
    <xf numFmtId="0" fontId="26" fillId="0" borderId="0" xfId="0" applyFont="1"/>
    <xf numFmtId="170" fontId="12" fillId="0" borderId="7" xfId="0" applyNumberFormat="1" applyFont="1" applyBorder="1" applyAlignment="1">
      <alignment wrapText="1"/>
    </xf>
    <xf numFmtId="170" fontId="11" fillId="14" borderId="7" xfId="0" applyNumberFormat="1" applyFont="1" applyFill="1" applyBorder="1" applyAlignment="1">
      <alignment wrapText="1"/>
    </xf>
    <xf numFmtId="170" fontId="11" fillId="15" borderId="7" xfId="0" applyNumberFormat="1" applyFont="1" applyFill="1" applyBorder="1" applyAlignment="1">
      <alignment wrapText="1"/>
    </xf>
    <xf numFmtId="170" fontId="11" fillId="0" borderId="7" xfId="0" applyNumberFormat="1" applyFont="1" applyBorder="1" applyAlignment="1">
      <alignment wrapText="1"/>
    </xf>
    <xf numFmtId="170" fontId="11" fillId="0" borderId="14" xfId="0" applyNumberFormat="1" applyFont="1" applyBorder="1" applyAlignment="1">
      <alignment wrapText="1"/>
    </xf>
    <xf numFmtId="170" fontId="12" fillId="14" borderId="7" xfId="0" applyNumberFormat="1" applyFont="1" applyFill="1" applyBorder="1" applyAlignment="1">
      <alignment wrapText="1"/>
    </xf>
    <xf numFmtId="170" fontId="11" fillId="0" borderId="7" xfId="0" applyNumberFormat="1" applyFont="1" applyBorder="1" applyAlignment="1">
      <alignment vertical="center" wrapText="1"/>
    </xf>
    <xf numFmtId="1" fontId="11" fillId="14" borderId="7" xfId="0" applyNumberFormat="1" applyFont="1" applyFill="1" applyBorder="1"/>
    <xf numFmtId="1" fontId="11" fillId="14" borderId="7" xfId="0" applyNumberFormat="1" applyFont="1" applyFill="1" applyBorder="1" applyAlignment="1">
      <alignment wrapText="1"/>
    </xf>
    <xf numFmtId="1" fontId="11" fillId="0" borderId="7" xfId="0" applyNumberFormat="1" applyFont="1" applyBorder="1"/>
    <xf numFmtId="165" fontId="6" fillId="20" borderId="7" xfId="1" applyNumberFormat="1" applyFont="1" applyFill="1" applyBorder="1" applyAlignment="1">
      <alignment vertical="center" wrapText="1"/>
    </xf>
    <xf numFmtId="165" fontId="6" fillId="0" borderId="7" xfId="1" applyNumberFormat="1" applyFont="1" applyBorder="1" applyAlignment="1">
      <alignment vertical="center" wrapText="1"/>
    </xf>
    <xf numFmtId="165" fontId="8" fillId="20" borderId="7" xfId="1" applyNumberFormat="1" applyFont="1" applyFill="1" applyBorder="1" applyAlignment="1">
      <alignment vertical="center" wrapText="1"/>
    </xf>
    <xf numFmtId="165" fontId="8" fillId="0" borderId="7" xfId="1" applyNumberFormat="1" applyFont="1" applyBorder="1" applyAlignment="1">
      <alignment vertical="center" wrapText="1"/>
    </xf>
    <xf numFmtId="165" fontId="11" fillId="2" borderId="7" xfId="1" applyNumberFormat="1" applyFont="1" applyFill="1" applyBorder="1" applyAlignment="1">
      <alignment horizontal="center" vertical="center" wrapText="1"/>
    </xf>
    <xf numFmtId="9" fontId="11" fillId="20" borderId="7" xfId="2" applyFont="1" applyFill="1" applyBorder="1" applyAlignment="1">
      <alignment horizontal="right" vertical="center" wrapText="1"/>
    </xf>
    <xf numFmtId="9" fontId="11" fillId="2" borderId="7" xfId="2" applyFont="1" applyFill="1" applyBorder="1" applyAlignment="1">
      <alignment horizontal="right" vertical="center" wrapText="1"/>
    </xf>
    <xf numFmtId="9" fontId="11" fillId="0" borderId="7" xfId="2" applyFont="1" applyFill="1" applyBorder="1" applyAlignment="1">
      <alignment horizontal="right" vertical="center" wrapText="1"/>
    </xf>
    <xf numFmtId="10" fontId="11" fillId="20" borderId="7" xfId="2" applyNumberFormat="1" applyFont="1" applyFill="1" applyBorder="1" applyAlignment="1">
      <alignment horizontal="right" vertical="center" wrapText="1"/>
    </xf>
    <xf numFmtId="10" fontId="11" fillId="2" borderId="7" xfId="2" applyNumberFormat="1" applyFont="1" applyFill="1" applyBorder="1" applyAlignment="1">
      <alignment horizontal="right" vertical="center" wrapText="1"/>
    </xf>
    <xf numFmtId="10" fontId="11" fillId="0" borderId="7" xfId="2" applyNumberFormat="1" applyFont="1" applyBorder="1" applyAlignment="1">
      <alignment horizontal="right" vertical="center" wrapText="1"/>
    </xf>
    <xf numFmtId="165" fontId="4" fillId="2" borderId="7" xfId="1" applyNumberFormat="1" applyFont="1" applyFill="1" applyBorder="1" applyAlignment="1">
      <alignment vertical="center" wrapText="1"/>
    </xf>
    <xf numFmtId="3" fontId="4" fillId="2" borderId="7" xfId="0" applyNumberFormat="1" applyFont="1" applyFill="1" applyBorder="1" applyAlignment="1">
      <alignment vertical="center" wrapText="1"/>
    </xf>
    <xf numFmtId="0" fontId="4" fillId="2" borderId="19" xfId="0" applyFont="1" applyFill="1" applyBorder="1" applyAlignment="1">
      <alignment vertical="center" wrapText="1"/>
    </xf>
    <xf numFmtId="0" fontId="4" fillId="2" borderId="14" xfId="0" applyFont="1" applyFill="1" applyBorder="1" applyAlignment="1">
      <alignment vertical="center" wrapText="1"/>
    </xf>
    <xf numFmtId="3" fontId="12" fillId="2" borderId="7" xfId="0" applyNumberFormat="1" applyFont="1" applyFill="1" applyBorder="1" applyAlignment="1">
      <alignment vertical="center"/>
    </xf>
    <xf numFmtId="9" fontId="12" fillId="2" borderId="7" xfId="2" applyFont="1" applyFill="1" applyBorder="1" applyAlignment="1">
      <alignment vertical="center"/>
    </xf>
    <xf numFmtId="0" fontId="11" fillId="2" borderId="7" xfId="0" applyFont="1" applyFill="1" applyBorder="1" applyAlignment="1">
      <alignment vertical="top" wrapText="1"/>
    </xf>
    <xf numFmtId="0" fontId="4" fillId="2" borderId="7" xfId="0" applyFont="1" applyFill="1" applyBorder="1" applyAlignment="1">
      <alignment vertical="top" wrapText="1"/>
    </xf>
    <xf numFmtId="0" fontId="12" fillId="0" borderId="13" xfId="0" applyFont="1" applyBorder="1" applyAlignment="1">
      <alignment horizontal="center" wrapText="1"/>
    </xf>
    <xf numFmtId="170" fontId="27" fillId="0" borderId="14" xfId="0" applyNumberFormat="1" applyFont="1" applyBorder="1" applyAlignment="1">
      <alignment wrapText="1"/>
    </xf>
    <xf numFmtId="0" fontId="28" fillId="2" borderId="0" xfId="0" applyFont="1" applyFill="1" applyAlignment="1">
      <alignment vertical="center"/>
    </xf>
    <xf numFmtId="0" fontId="0" fillId="2" borderId="0" xfId="0" applyFill="1"/>
    <xf numFmtId="0" fontId="10" fillId="0" borderId="11" xfId="0" applyFont="1" applyBorder="1" applyAlignment="1">
      <alignment horizontal="center" vertical="center" wrapText="1"/>
    </xf>
    <xf numFmtId="0" fontId="29" fillId="2" borderId="27"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0" fillId="6" borderId="5" xfId="0" applyFont="1" applyFill="1" applyBorder="1" applyAlignment="1">
      <alignment vertical="center"/>
    </xf>
    <xf numFmtId="0" fontId="10" fillId="6" borderId="5" xfId="0" applyFont="1" applyFill="1" applyBorder="1" applyAlignment="1">
      <alignment horizontal="centerContinuous" vertical="center" wrapText="1"/>
    </xf>
    <xf numFmtId="0" fontId="4" fillId="0" borderId="7" xfId="0" applyFont="1" applyBorder="1" applyAlignment="1">
      <alignment horizontal="left" vertical="center" wrapText="1"/>
    </xf>
    <xf numFmtId="170" fontId="4" fillId="0" borderId="7" xfId="0" applyNumberFormat="1" applyFont="1" applyBorder="1" applyAlignment="1">
      <alignment horizontal="center" vertical="center" wrapText="1"/>
    </xf>
    <xf numFmtId="165" fontId="4" fillId="0" borderId="7" xfId="10" applyNumberFormat="1" applyFont="1" applyBorder="1" applyAlignment="1">
      <alignment horizontal="center" vertical="center" wrapText="1"/>
    </xf>
    <xf numFmtId="0" fontId="10" fillId="18" borderId="7" xfId="0" applyFont="1" applyFill="1" applyBorder="1" applyAlignment="1">
      <alignment horizontal="left" vertical="center" wrapText="1"/>
    </xf>
    <xf numFmtId="165" fontId="4" fillId="0" borderId="7" xfId="10" applyNumberFormat="1" applyFont="1" applyBorder="1" applyAlignment="1">
      <alignment horizontal="left" vertical="center" wrapText="1"/>
    </xf>
    <xf numFmtId="0" fontId="4" fillId="21" borderId="7" xfId="0" applyFont="1" applyFill="1" applyBorder="1" applyAlignment="1">
      <alignment horizontal="center" vertical="center"/>
    </xf>
    <xf numFmtId="0" fontId="4" fillId="21" borderId="7" xfId="0" applyFont="1" applyFill="1" applyBorder="1" applyAlignment="1">
      <alignment horizontal="left" vertical="center" wrapText="1"/>
    </xf>
    <xf numFmtId="170" fontId="4" fillId="21" borderId="7" xfId="0" applyNumberFormat="1" applyFont="1" applyFill="1" applyBorder="1" applyAlignment="1">
      <alignment horizontal="center" vertical="center" wrapText="1"/>
    </xf>
    <xf numFmtId="165" fontId="4" fillId="21" borderId="7" xfId="10" applyNumberFormat="1" applyFont="1" applyFill="1" applyBorder="1" applyAlignment="1">
      <alignment horizontal="center" vertical="center" wrapText="1"/>
    </xf>
    <xf numFmtId="0" fontId="10" fillId="21" borderId="7" xfId="0" applyFont="1" applyFill="1" applyBorder="1" applyAlignment="1">
      <alignment horizontal="left" vertical="center" wrapText="1"/>
    </xf>
    <xf numFmtId="170" fontId="6" fillId="21" borderId="7" xfId="0" applyNumberFormat="1" applyFont="1" applyFill="1" applyBorder="1" applyAlignment="1">
      <alignment horizontal="center" vertical="center" wrapText="1"/>
    </xf>
    <xf numFmtId="165" fontId="6" fillId="21" borderId="7" xfId="10" applyNumberFormat="1" applyFont="1" applyFill="1" applyBorder="1" applyAlignment="1">
      <alignment horizontal="center" vertical="center" wrapText="1"/>
    </xf>
    <xf numFmtId="0" fontId="8" fillId="21" borderId="7" xfId="0" applyFont="1" applyFill="1" applyBorder="1" applyAlignment="1">
      <alignment horizontal="left" vertical="center" wrapText="1"/>
    </xf>
    <xf numFmtId="0" fontId="6" fillId="0" borderId="7" xfId="0" applyFont="1" applyBorder="1" applyAlignment="1">
      <alignment horizontal="left" vertical="center" wrapText="1"/>
    </xf>
    <xf numFmtId="170" fontId="6" fillId="0" borderId="7" xfId="0" applyNumberFormat="1" applyFont="1" applyBorder="1" applyAlignment="1">
      <alignment horizontal="center" vertical="center" wrapText="1"/>
    </xf>
    <xf numFmtId="165" fontId="6" fillId="0" borderId="7" xfId="10" applyNumberFormat="1" applyFont="1" applyBorder="1" applyAlignment="1">
      <alignment horizontal="center" vertical="center" wrapText="1"/>
    </xf>
    <xf numFmtId="0" fontId="8" fillId="0" borderId="7" xfId="0" applyFont="1" applyBorder="1" applyAlignment="1">
      <alignment horizontal="left" vertical="center" wrapText="1"/>
    </xf>
    <xf numFmtId="0" fontId="10" fillId="6" borderId="5" xfId="0" applyFont="1" applyFill="1" applyBorder="1" applyAlignment="1">
      <alignment horizontal="left" vertical="center"/>
    </xf>
    <xf numFmtId="170" fontId="4" fillId="6" borderId="5" xfId="0" applyNumberFormat="1" applyFont="1" applyFill="1" applyBorder="1" applyAlignment="1">
      <alignment horizontal="center" vertical="center" wrapText="1"/>
    </xf>
    <xf numFmtId="0" fontId="10" fillId="6" borderId="5" xfId="0" applyFont="1" applyFill="1" applyBorder="1" applyAlignment="1">
      <alignment horizontal="center" vertical="center" wrapText="1"/>
    </xf>
    <xf numFmtId="170" fontId="18" fillId="0" borderId="7" xfId="0" applyNumberFormat="1" applyFont="1" applyBorder="1" applyAlignment="1">
      <alignment horizontal="center" vertical="center" wrapText="1"/>
    </xf>
    <xf numFmtId="165" fontId="18" fillId="0" borderId="7" xfId="10" applyNumberFormat="1" applyFont="1" applyBorder="1" applyAlignment="1">
      <alignment horizontal="center" vertical="center" wrapText="1"/>
    </xf>
    <xf numFmtId="0" fontId="16" fillId="0" borderId="7" xfId="0" applyFont="1" applyBorder="1" applyAlignment="1">
      <alignment horizontal="left" vertical="center" wrapText="1"/>
    </xf>
    <xf numFmtId="170" fontId="32" fillId="0" borderId="7" xfId="0" applyNumberFormat="1" applyFont="1" applyBorder="1" applyAlignment="1">
      <alignment horizontal="center" vertical="center" wrapText="1"/>
    </xf>
    <xf numFmtId="0" fontId="33" fillId="0" borderId="7" xfId="0" applyFont="1" applyBorder="1" applyAlignment="1">
      <alignment horizontal="left" vertical="center" wrapText="1"/>
    </xf>
    <xf numFmtId="0" fontId="6" fillId="0" borderId="7" xfId="0" applyFont="1" applyBorder="1" applyAlignment="1">
      <alignment vertical="top" wrapText="1"/>
    </xf>
    <xf numFmtId="165" fontId="32" fillId="0" borderId="7" xfId="10" applyNumberFormat="1" applyFont="1" applyBorder="1" applyAlignment="1">
      <alignment horizontal="center" vertical="center" wrapText="1"/>
    </xf>
    <xf numFmtId="0" fontId="10" fillId="0" borderId="7" xfId="0" applyFont="1" applyBorder="1" applyAlignment="1">
      <alignment horizontal="left" vertical="center" wrapText="1"/>
    </xf>
    <xf numFmtId="0" fontId="8" fillId="21" borderId="7" xfId="0" applyFont="1" applyFill="1" applyBorder="1" applyAlignment="1">
      <alignment horizontal="center" vertical="center" wrapText="1"/>
    </xf>
    <xf numFmtId="0" fontId="4" fillId="0" borderId="7" xfId="0" applyFont="1" applyBorder="1" applyAlignment="1">
      <alignment horizontal="left" vertical="center" wrapText="1" indent="2"/>
    </xf>
    <xf numFmtId="170" fontId="4" fillId="6" borderId="5" xfId="0" applyNumberFormat="1" applyFont="1" applyFill="1" applyBorder="1" applyAlignment="1">
      <alignment horizontal="center" vertical="center"/>
    </xf>
    <xf numFmtId="0" fontId="10" fillId="6" borderId="5" xfId="0" applyFont="1" applyFill="1" applyBorder="1" applyAlignment="1">
      <alignment horizontal="center" vertical="center"/>
    </xf>
    <xf numFmtId="170" fontId="6" fillId="18" borderId="7" xfId="0" applyNumberFormat="1" applyFont="1" applyFill="1" applyBorder="1" applyAlignment="1">
      <alignment horizontal="center" vertical="center" wrapText="1"/>
    </xf>
    <xf numFmtId="0" fontId="8" fillId="18" borderId="7" xfId="0" applyFont="1" applyFill="1" applyBorder="1" applyAlignment="1">
      <alignment horizontal="left" vertical="center" wrapText="1"/>
    </xf>
    <xf numFmtId="1" fontId="6" fillId="0" borderId="7" xfId="10" applyNumberFormat="1" applyFont="1" applyBorder="1" applyAlignment="1">
      <alignment horizontal="center" vertical="center" wrapText="1"/>
    </xf>
    <xf numFmtId="0" fontId="6" fillId="0" borderId="7" xfId="0" applyFont="1" applyBorder="1" applyAlignment="1">
      <alignment horizontal="left" vertical="center" wrapText="1" indent="2"/>
    </xf>
    <xf numFmtId="165" fontId="6" fillId="18" borderId="7" xfId="10" applyNumberFormat="1" applyFont="1" applyFill="1" applyBorder="1" applyAlignment="1">
      <alignment horizontal="center" vertical="center" wrapText="1"/>
    </xf>
    <xf numFmtId="0" fontId="8" fillId="6" borderId="12" xfId="0" applyFont="1" applyFill="1" applyBorder="1" applyAlignment="1">
      <alignment vertical="center"/>
    </xf>
    <xf numFmtId="0" fontId="8" fillId="6" borderId="30" xfId="0" applyFont="1" applyFill="1" applyBorder="1" applyAlignment="1">
      <alignment vertical="center" wrapText="1"/>
    </xf>
    <xf numFmtId="170" fontId="6" fillId="6" borderId="30" xfId="0" applyNumberFormat="1" applyFont="1" applyFill="1" applyBorder="1" applyAlignment="1">
      <alignment horizontal="center" vertical="center" wrapText="1"/>
    </xf>
    <xf numFmtId="0" fontId="6" fillId="6" borderId="30" xfId="0" applyFont="1" applyFill="1" applyBorder="1" applyAlignment="1">
      <alignment horizontal="center" vertical="center" wrapText="1"/>
    </xf>
    <xf numFmtId="0" fontId="8" fillId="18" borderId="10" xfId="0" applyFont="1" applyFill="1" applyBorder="1" applyAlignment="1">
      <alignment vertical="center"/>
    </xf>
    <xf numFmtId="0" fontId="8" fillId="18" borderId="15" xfId="0" applyFont="1" applyFill="1" applyBorder="1" applyAlignment="1">
      <alignment vertical="center" wrapText="1"/>
    </xf>
    <xf numFmtId="0" fontId="8" fillId="18" borderId="15"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4" fillId="0" borderId="19" xfId="0" applyFont="1" applyBorder="1"/>
    <xf numFmtId="0" fontId="4" fillId="0" borderId="14" xfId="0" applyFont="1" applyBorder="1"/>
    <xf numFmtId="0" fontId="4" fillId="2" borderId="7" xfId="0" applyFont="1" applyFill="1" applyBorder="1" applyAlignment="1">
      <alignment horizontal="left" vertical="center" wrapText="1" indent="3"/>
    </xf>
    <xf numFmtId="0" fontId="8" fillId="18" borderId="7" xfId="0" applyFont="1" applyFill="1" applyBorder="1" applyAlignment="1">
      <alignment horizontal="center" vertical="center" wrapText="1"/>
    </xf>
    <xf numFmtId="0" fontId="8" fillId="0" borderId="0" xfId="5" applyFont="1" applyFill="1" applyBorder="1" applyAlignment="1">
      <alignment horizontal="left" vertical="center"/>
    </xf>
    <xf numFmtId="0" fontId="6" fillId="0" borderId="0" xfId="4" applyFont="1">
      <alignment vertical="center"/>
    </xf>
    <xf numFmtId="0" fontId="8" fillId="0" borderId="0" xfId="5" applyFont="1" applyFill="1" applyBorder="1" applyAlignment="1">
      <alignment vertical="center"/>
    </xf>
    <xf numFmtId="0" fontId="8" fillId="18" borderId="7" xfId="13" applyFont="1" applyFill="1" applyBorder="1" applyAlignment="1">
      <alignment horizontal="center" vertical="center" wrapText="1"/>
    </xf>
    <xf numFmtId="0" fontId="6" fillId="18" borderId="7" xfId="6" quotePrefix="1" applyFont="1" applyFill="1" applyBorder="1" applyAlignment="1">
      <alignment horizontal="center" vertical="center"/>
    </xf>
    <xf numFmtId="0" fontId="6" fillId="0" borderId="7" xfId="6" quotePrefix="1" applyFont="1" applyBorder="1" applyAlignment="1">
      <alignment horizontal="center" vertical="center"/>
    </xf>
    <xf numFmtId="0" fontId="6" fillId="0" borderId="7" xfId="6" applyFont="1" applyBorder="1" applyAlignment="1">
      <alignment horizontal="left" vertical="center" wrapText="1" indent="1"/>
    </xf>
    <xf numFmtId="3" fontId="6" fillId="0" borderId="7" xfId="7" applyFont="1" applyFill="1" applyAlignment="1">
      <alignment horizontal="center" vertical="center" wrapText="1"/>
      <protection locked="0"/>
    </xf>
    <xf numFmtId="170" fontId="6" fillId="0" borderId="7" xfId="10" applyNumberFormat="1" applyFont="1" applyBorder="1" applyAlignment="1" applyProtection="1">
      <alignment horizontal="right" vertical="center"/>
      <protection locked="0"/>
    </xf>
    <xf numFmtId="0" fontId="6" fillId="0" borderId="0" xfId="6" quotePrefix="1" applyFont="1" applyAlignment="1">
      <alignment horizontal="center" vertical="center"/>
    </xf>
    <xf numFmtId="0" fontId="6" fillId="0" borderId="0" xfId="6" applyFont="1" applyAlignment="1">
      <alignment horizontal="left" vertical="center" wrapText="1" indent="1"/>
    </xf>
    <xf numFmtId="3" fontId="6" fillId="0" borderId="0" xfId="7" applyFont="1" applyFill="1" applyBorder="1" applyAlignment="1">
      <alignment horizontal="center" vertical="center"/>
      <protection locked="0"/>
    </xf>
    <xf numFmtId="0" fontId="38" fillId="2" borderId="0" xfId="3" applyFont="1" applyFill="1" applyBorder="1" applyAlignment="1">
      <alignment horizontal="right"/>
    </xf>
    <xf numFmtId="0" fontId="4" fillId="2" borderId="28" xfId="0" applyFont="1" applyFill="1" applyBorder="1" applyAlignment="1">
      <alignment wrapText="1"/>
    </xf>
    <xf numFmtId="0" fontId="3" fillId="3" borderId="1" xfId="0" applyFont="1" applyFill="1" applyBorder="1" applyAlignment="1">
      <alignment wrapText="1"/>
    </xf>
    <xf numFmtId="0" fontId="3" fillId="3" borderId="0" xfId="0" applyFont="1" applyFill="1" applyAlignment="1">
      <alignment horizontal="right"/>
    </xf>
    <xf numFmtId="0" fontId="4" fillId="2" borderId="0" xfId="0" applyFont="1" applyFill="1" applyAlignment="1">
      <alignment horizontal="right"/>
    </xf>
    <xf numFmtId="0" fontId="6" fillId="2" borderId="1" xfId="0" applyFont="1" applyFill="1" applyBorder="1" applyAlignment="1">
      <alignment wrapText="1"/>
    </xf>
    <xf numFmtId="0" fontId="4" fillId="0" borderId="28" xfId="0" applyFont="1" applyBorder="1"/>
    <xf numFmtId="165" fontId="4" fillId="0" borderId="7" xfId="1" applyNumberFormat="1" applyFont="1" applyBorder="1" applyAlignment="1">
      <alignment horizontal="center" vertical="center" wrapText="1"/>
    </xf>
    <xf numFmtId="165" fontId="6" fillId="0" borderId="7" xfId="1" applyNumberFormat="1" applyFont="1" applyBorder="1" applyAlignment="1">
      <alignment horizontal="center" vertical="center" wrapText="1"/>
    </xf>
    <xf numFmtId="165" fontId="18" fillId="0" borderId="7" xfId="1" applyNumberFormat="1" applyFont="1" applyBorder="1" applyAlignment="1">
      <alignment horizontal="center" vertical="center" wrapText="1"/>
    </xf>
    <xf numFmtId="0" fontId="6" fillId="0" borderId="0" xfId="0" applyFont="1" applyAlignment="1">
      <alignment horizontal="center" vertical="center" wrapText="1"/>
    </xf>
    <xf numFmtId="0" fontId="10" fillId="0" borderId="10" xfId="0" applyFont="1" applyBorder="1" applyAlignment="1">
      <alignment horizontal="center" vertical="center" wrapText="1"/>
    </xf>
    <xf numFmtId="0" fontId="7" fillId="2" borderId="27" xfId="0" quotePrefix="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0" fontId="6" fillId="0" borderId="7" xfId="0" applyFont="1" applyBorder="1" applyAlignment="1">
      <alignment horizontal="justify" vertical="center"/>
    </xf>
    <xf numFmtId="0" fontId="6" fillId="0" borderId="7"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justify" vertical="center"/>
    </xf>
    <xf numFmtId="0" fontId="8" fillId="0" borderId="7" xfId="0" applyFont="1" applyBorder="1" applyAlignment="1">
      <alignment vertical="center"/>
    </xf>
    <xf numFmtId="0" fontId="13" fillId="0" borderId="0" xfId="0" applyFont="1" applyAlignment="1">
      <alignment wrapText="1"/>
    </xf>
    <xf numFmtId="0" fontId="8" fillId="0" borderId="7" xfId="0" applyFont="1" applyBorder="1" applyAlignment="1">
      <alignment horizontal="justify" vertical="center" wrapText="1"/>
    </xf>
    <xf numFmtId="0" fontId="6" fillId="0" borderId="19" xfId="0" applyFont="1" applyBorder="1" applyAlignment="1">
      <alignment horizontal="center" vertical="center"/>
    </xf>
    <xf numFmtId="0" fontId="12" fillId="0" borderId="0" xfId="0" applyFont="1" applyAlignment="1">
      <alignment vertical="center" wrapText="1"/>
    </xf>
    <xf numFmtId="0" fontId="11" fillId="0" borderId="7" xfId="0" applyFont="1" applyBorder="1" applyAlignment="1">
      <alignment horizontal="left" vertical="center" wrapText="1" indent="1"/>
    </xf>
    <xf numFmtId="0" fontId="12" fillId="0" borderId="7" xfId="0" applyFont="1" applyBorder="1" applyAlignment="1">
      <alignment vertical="center" wrapText="1"/>
    </xf>
    <xf numFmtId="49" fontId="7" fillId="2" borderId="28" xfId="0" quotePrefix="1" applyNumberFormat="1" applyFont="1" applyFill="1" applyBorder="1" applyAlignment="1">
      <alignment horizontal="center" vertical="center" wrapText="1"/>
    </xf>
    <xf numFmtId="0" fontId="8" fillId="6" borderId="10" xfId="0" applyFont="1" applyFill="1" applyBorder="1" applyAlignment="1">
      <alignment horizontal="centerContinuous" vertical="center" wrapText="1"/>
    </xf>
    <xf numFmtId="0" fontId="8" fillId="6" borderId="15" xfId="0" applyFont="1" applyFill="1" applyBorder="1" applyAlignment="1">
      <alignment horizontal="centerContinuous" vertical="center" wrapText="1"/>
    </xf>
    <xf numFmtId="0" fontId="8" fillId="6" borderId="7" xfId="0" applyFont="1" applyFill="1" applyBorder="1" applyAlignment="1">
      <alignment horizontal="center" vertical="center" wrapText="1"/>
    </xf>
    <xf numFmtId="3" fontId="6" fillId="0" borderId="10" xfId="1" applyNumberFormat="1" applyFont="1" applyBorder="1" applyAlignment="1">
      <alignment vertical="center"/>
    </xf>
    <xf numFmtId="165" fontId="6" fillId="0" borderId="7" xfId="1" applyNumberFormat="1" applyFont="1" applyBorder="1" applyAlignment="1">
      <alignment horizontal="center" vertical="center"/>
    </xf>
    <xf numFmtId="165" fontId="6" fillId="0" borderId="7" xfId="1" applyNumberFormat="1" applyFont="1" applyBorder="1" applyAlignment="1">
      <alignment vertical="center"/>
    </xf>
    <xf numFmtId="3" fontId="8" fillId="0" borderId="10" xfId="1" applyNumberFormat="1" applyFont="1" applyBorder="1" applyAlignment="1">
      <alignment vertical="center"/>
    </xf>
    <xf numFmtId="165" fontId="8" fillId="0" borderId="7" xfId="1" applyNumberFormat="1" applyFont="1" applyBorder="1" applyAlignment="1">
      <alignment vertical="center"/>
    </xf>
    <xf numFmtId="0" fontId="8" fillId="6" borderId="7" xfId="0" applyFont="1" applyFill="1" applyBorder="1" applyAlignment="1">
      <alignment horizontal="center" vertical="center"/>
    </xf>
    <xf numFmtId="3" fontId="6" fillId="0" borderId="7" xfId="1" applyNumberFormat="1" applyFont="1" applyBorder="1" applyAlignment="1">
      <alignment vertical="center"/>
    </xf>
    <xf numFmtId="3" fontId="6" fillId="0" borderId="7" xfId="1" applyNumberFormat="1" applyFont="1" applyBorder="1" applyAlignment="1">
      <alignment horizontal="center" vertical="center"/>
    </xf>
    <xf numFmtId="3" fontId="8" fillId="0" borderId="7" xfId="1" applyNumberFormat="1" applyFont="1" applyBorder="1" applyAlignment="1">
      <alignment vertical="center"/>
    </xf>
    <xf numFmtId="165" fontId="6" fillId="0" borderId="10" xfId="1" applyNumberFormat="1" applyFont="1" applyBorder="1" applyAlignment="1">
      <alignment vertical="center"/>
    </xf>
    <xf numFmtId="10" fontId="6" fillId="0" borderId="10" xfId="0" applyNumberFormat="1" applyFont="1" applyBorder="1" applyAlignment="1">
      <alignment vertical="center"/>
    </xf>
    <xf numFmtId="10" fontId="6" fillId="0" borderId="7" xfId="0" applyNumberFormat="1" applyFont="1" applyBorder="1" applyAlignment="1">
      <alignment vertical="center"/>
    </xf>
    <xf numFmtId="10" fontId="8" fillId="0" borderId="10" xfId="0" applyNumberFormat="1" applyFont="1" applyBorder="1" applyAlignment="1">
      <alignment vertical="center"/>
    </xf>
    <xf numFmtId="0" fontId="6" fillId="0" borderId="7" xfId="0" applyFont="1" applyBorder="1" applyAlignment="1">
      <alignment horizontal="left" vertical="center"/>
    </xf>
    <xf numFmtId="0" fontId="6" fillId="0" borderId="10" xfId="0" applyFont="1" applyBorder="1" applyAlignment="1">
      <alignment vertical="center"/>
    </xf>
    <xf numFmtId="0" fontId="6" fillId="0" borderId="19" xfId="0" applyFont="1" applyBorder="1" applyAlignment="1">
      <alignment vertical="center" wrapText="1"/>
    </xf>
    <xf numFmtId="0" fontId="33" fillId="6" borderId="7" xfId="0" applyFont="1" applyFill="1" applyBorder="1" applyAlignment="1">
      <alignment horizontal="center" vertical="center"/>
    </xf>
    <xf numFmtId="165" fontId="6" fillId="0" borderId="10" xfId="1" applyNumberFormat="1" applyFont="1" applyBorder="1" applyAlignment="1">
      <alignment horizontal="justify" vertical="center" wrapText="1"/>
    </xf>
    <xf numFmtId="165" fontId="6" fillId="0" borderId="7" xfId="1" applyNumberFormat="1" applyFont="1" applyBorder="1" applyAlignment="1">
      <alignment horizontal="justify" vertical="center" wrapText="1"/>
    </xf>
    <xf numFmtId="3" fontId="6" fillId="0" borderId="10" xfId="1" applyNumberFormat="1" applyFont="1" applyBorder="1" applyAlignment="1">
      <alignment horizontal="right" vertical="center"/>
    </xf>
    <xf numFmtId="3" fontId="6" fillId="0" borderId="7" xfId="1" applyNumberFormat="1" applyFont="1" applyBorder="1" applyAlignment="1">
      <alignment horizontal="right" vertical="center"/>
    </xf>
    <xf numFmtId="165" fontId="6" fillId="0" borderId="10" xfId="1" applyNumberFormat="1" applyFont="1" applyBorder="1" applyAlignment="1">
      <alignment horizontal="justify" vertical="center"/>
    </xf>
    <xf numFmtId="165" fontId="6" fillId="0" borderId="7" xfId="1" applyNumberFormat="1" applyFont="1" applyBorder="1" applyAlignment="1">
      <alignment horizontal="justify" vertical="center"/>
    </xf>
    <xf numFmtId="0" fontId="4" fillId="12" borderId="7"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4" fillId="0" borderId="7" xfId="0" quotePrefix="1" applyFont="1" applyBorder="1" applyAlignment="1">
      <alignment horizontal="center"/>
    </xf>
    <xf numFmtId="0" fontId="8" fillId="6" borderId="19" xfId="6" applyFont="1" applyFill="1" applyBorder="1" applyAlignment="1">
      <alignment horizontal="left" vertical="center" wrapText="1" indent="1"/>
    </xf>
    <xf numFmtId="3" fontId="6" fillId="6" borderId="19" xfId="7" applyFont="1" applyFill="1" applyBorder="1" applyAlignment="1">
      <alignment horizontal="center" vertical="center"/>
      <protection locked="0"/>
    </xf>
    <xf numFmtId="0" fontId="4" fillId="6" borderId="19" xfId="0" applyFont="1" applyFill="1" applyBorder="1"/>
    <xf numFmtId="0" fontId="4" fillId="0" borderId="10" xfId="0" applyFont="1" applyBorder="1"/>
    <xf numFmtId="0" fontId="8" fillId="7" borderId="10" xfId="6" applyFont="1" applyFill="1" applyBorder="1" applyAlignment="1">
      <alignment horizontal="left" vertical="center" indent="2"/>
    </xf>
    <xf numFmtId="3" fontId="8" fillId="0" borderId="15" xfId="7" applyFont="1" applyFill="1" applyBorder="1" applyAlignment="1">
      <alignment horizontal="center" vertical="center" wrapText="1"/>
      <protection locked="0"/>
    </xf>
    <xf numFmtId="3" fontId="8" fillId="0" borderId="15" xfId="7" quotePrefix="1" applyFont="1" applyFill="1" applyBorder="1" applyAlignment="1">
      <alignment horizontal="center" vertical="center" wrapText="1"/>
      <protection locked="0"/>
    </xf>
    <xf numFmtId="171" fontId="8" fillId="0" borderId="15" xfId="2" applyNumberFormat="1" applyFont="1" applyFill="1" applyBorder="1" applyAlignment="1" applyProtection="1">
      <alignment horizontal="center" vertical="center" wrapText="1"/>
      <protection locked="0"/>
    </xf>
    <xf numFmtId="171" fontId="8" fillId="0" borderId="11" xfId="2" applyNumberFormat="1" applyFont="1" applyFill="1" applyBorder="1" applyAlignment="1" applyProtection="1">
      <alignment horizontal="center" vertical="center" wrapText="1"/>
      <protection locked="0"/>
    </xf>
    <xf numFmtId="0" fontId="6" fillId="7" borderId="14" xfId="6" applyFont="1" applyFill="1" applyBorder="1" applyAlignment="1">
      <alignment horizontal="left" vertical="center" wrapText="1" indent="2"/>
    </xf>
    <xf numFmtId="3" fontId="6" fillId="0" borderId="14" xfId="7" applyFont="1" applyFill="1" applyBorder="1" applyAlignment="1">
      <alignment horizontal="right" vertical="center" wrapText="1"/>
      <protection locked="0"/>
    </xf>
    <xf numFmtId="3" fontId="6" fillId="0" borderId="14" xfId="7" quotePrefix="1" applyFont="1" applyFill="1" applyBorder="1" applyAlignment="1">
      <alignment horizontal="right" vertical="center" wrapText="1"/>
      <protection locked="0"/>
    </xf>
    <xf numFmtId="171" fontId="6" fillId="0" borderId="14" xfId="2" applyNumberFormat="1" applyFont="1" applyFill="1" applyBorder="1" applyAlignment="1" applyProtection="1">
      <alignment horizontal="right" vertical="center" wrapText="1"/>
      <protection locked="0"/>
    </xf>
    <xf numFmtId="0" fontId="6" fillId="7" borderId="7" xfId="6" applyFont="1" applyFill="1" applyBorder="1" applyAlignment="1">
      <alignment horizontal="left" vertical="center" wrapText="1" indent="2"/>
    </xf>
    <xf numFmtId="3" fontId="6" fillId="0" borderId="7" xfId="7" applyFont="1" applyFill="1" applyAlignment="1">
      <alignment horizontal="right" vertical="center" wrapText="1"/>
      <protection locked="0"/>
    </xf>
    <xf numFmtId="3" fontId="6" fillId="0" borderId="7" xfId="7" quotePrefix="1" applyFont="1" applyFill="1" applyAlignment="1">
      <alignment horizontal="right" vertical="center" wrapText="1"/>
      <protection locked="0"/>
    </xf>
    <xf numFmtId="171" fontId="6" fillId="0" borderId="7" xfId="2" applyNumberFormat="1" applyFont="1" applyFill="1" applyBorder="1" applyAlignment="1" applyProtection="1">
      <alignment horizontal="right" vertical="center" wrapText="1"/>
      <protection locked="0"/>
    </xf>
    <xf numFmtId="0" fontId="6" fillId="7" borderId="12" xfId="6" applyFont="1" applyFill="1" applyBorder="1" applyAlignment="1">
      <alignment horizontal="left" vertical="center" wrapText="1" indent="2"/>
    </xf>
    <xf numFmtId="3" fontId="6" fillId="0" borderId="30" xfId="7" applyFont="1" applyFill="1" applyBorder="1">
      <alignment horizontal="right" vertical="center"/>
      <protection locked="0"/>
    </xf>
    <xf numFmtId="171" fontId="6" fillId="0" borderId="30" xfId="2" applyNumberFormat="1" applyFont="1" applyFill="1" applyBorder="1" applyAlignment="1" applyProtection="1">
      <alignment horizontal="right" vertical="center"/>
      <protection locked="0"/>
    </xf>
    <xf numFmtId="171" fontId="6" fillId="0" borderId="13" xfId="2" applyNumberFormat="1" applyFont="1" applyFill="1" applyBorder="1" applyAlignment="1" applyProtection="1">
      <alignment horizontal="right" vertical="center"/>
      <protection locked="0"/>
    </xf>
    <xf numFmtId="0" fontId="8" fillId="7" borderId="9" xfId="6" applyFont="1" applyFill="1" applyBorder="1" applyAlignment="1">
      <alignment horizontal="left" vertical="center" indent="2"/>
    </xf>
    <xf numFmtId="3" fontId="8" fillId="0" borderId="5" xfId="7" applyFont="1" applyFill="1" applyBorder="1" applyAlignment="1">
      <alignment horizontal="right" vertical="center" wrapText="1"/>
      <protection locked="0"/>
    </xf>
    <xf numFmtId="3" fontId="8" fillId="0" borderId="5" xfId="7" quotePrefix="1" applyFont="1" applyFill="1" applyBorder="1" applyAlignment="1">
      <alignment horizontal="right" vertical="center" wrapText="1"/>
      <protection locked="0"/>
    </xf>
    <xf numFmtId="171" fontId="8" fillId="0" borderId="5" xfId="2" applyNumberFormat="1" applyFont="1" applyFill="1" applyBorder="1" applyAlignment="1" applyProtection="1">
      <alignment horizontal="right" vertical="center" wrapText="1"/>
      <protection locked="0"/>
    </xf>
    <xf numFmtId="171" fontId="8" fillId="0" borderId="4" xfId="2" applyNumberFormat="1" applyFont="1" applyFill="1" applyBorder="1" applyAlignment="1" applyProtection="1">
      <alignment horizontal="right" vertical="center" wrapText="1"/>
      <protection locked="0"/>
    </xf>
    <xf numFmtId="3" fontId="6" fillId="0" borderId="7" xfId="7" applyFont="1" applyFill="1">
      <alignment horizontal="right" vertical="center"/>
      <protection locked="0"/>
    </xf>
    <xf numFmtId="171" fontId="6" fillId="0" borderId="7" xfId="2" applyNumberFormat="1" applyFont="1" applyFill="1" applyBorder="1" applyAlignment="1" applyProtection="1">
      <alignment horizontal="right" vertical="center"/>
      <protection locked="0"/>
    </xf>
    <xf numFmtId="0" fontId="6" fillId="7" borderId="19" xfId="6" applyFont="1" applyFill="1" applyBorder="1" applyAlignment="1">
      <alignment horizontal="left" vertical="center" wrapText="1" indent="2"/>
    </xf>
    <xf numFmtId="171" fontId="6" fillId="0" borderId="19" xfId="2" applyNumberFormat="1" applyFont="1" applyFill="1" applyBorder="1" applyAlignment="1" applyProtection="1">
      <alignment horizontal="right" vertical="center"/>
      <protection locked="0"/>
    </xf>
    <xf numFmtId="3" fontId="6" fillId="0" borderId="19" xfId="7" applyFont="1" applyFill="1" applyBorder="1">
      <alignment horizontal="right" vertical="center"/>
      <protection locked="0"/>
    </xf>
    <xf numFmtId="3" fontId="6" fillId="0" borderId="14" xfId="7" applyFont="1" applyFill="1" applyBorder="1">
      <alignment horizontal="right" vertical="center"/>
      <protection locked="0"/>
    </xf>
    <xf numFmtId="171" fontId="6" fillId="0" borderId="14" xfId="2" applyNumberFormat="1" applyFont="1" applyFill="1" applyBorder="1" applyAlignment="1" applyProtection="1">
      <alignment horizontal="right" vertical="center"/>
      <protection locked="0"/>
    </xf>
    <xf numFmtId="0" fontId="8" fillId="7" borderId="7" xfId="6" applyFont="1" applyFill="1" applyBorder="1" applyAlignment="1">
      <alignment horizontal="left" vertical="center" indent="2"/>
    </xf>
    <xf numFmtId="0" fontId="4" fillId="0" borderId="7" xfId="0" quotePrefix="1" applyFont="1" applyBorder="1" applyAlignment="1">
      <alignment horizontal="center" vertical="center"/>
    </xf>
    <xf numFmtId="0" fontId="8" fillId="7" borderId="7" xfId="6" applyFont="1" applyFill="1" applyBorder="1" applyAlignment="1">
      <alignment horizontal="left" vertical="center" wrapText="1" indent="2"/>
    </xf>
    <xf numFmtId="3" fontId="8" fillId="0" borderId="7" xfId="7" applyFont="1" applyFill="1" applyAlignment="1">
      <alignment horizontal="right" vertical="center" wrapText="1"/>
      <protection locked="0"/>
    </xf>
    <xf numFmtId="3" fontId="8" fillId="0" borderId="7" xfId="7" quotePrefix="1" applyFont="1" applyFill="1" applyAlignment="1">
      <alignment horizontal="right" vertical="center" wrapText="1"/>
      <protection locked="0"/>
    </xf>
    <xf numFmtId="171" fontId="8" fillId="0" borderId="7" xfId="2" applyNumberFormat="1" applyFont="1" applyFill="1" applyBorder="1" applyAlignment="1" applyProtection="1">
      <alignment horizontal="right" vertical="center" wrapText="1"/>
      <protection locked="0"/>
    </xf>
    <xf numFmtId="49" fontId="7" fillId="2" borderId="8" xfId="0" applyNumberFormat="1" applyFont="1" applyFill="1" applyBorder="1" applyAlignment="1">
      <alignment horizontal="center" vertical="center" wrapText="1"/>
    </xf>
    <xf numFmtId="0" fontId="8" fillId="0" borderId="7" xfId="6" applyFont="1" applyBorder="1" applyAlignment="1">
      <alignment horizontal="left" vertical="center" wrapText="1" indent="1"/>
    </xf>
    <xf numFmtId="3" fontId="8" fillId="0" borderId="7" xfId="7" applyFont="1" applyFill="1">
      <alignment horizontal="right" vertical="center"/>
      <protection locked="0"/>
    </xf>
    <xf numFmtId="172" fontId="8" fillId="0" borderId="7" xfId="7" applyNumberFormat="1" applyFont="1" applyFill="1">
      <alignment horizontal="right" vertical="center"/>
      <protection locked="0"/>
    </xf>
    <xf numFmtId="49" fontId="7" fillId="2" borderId="8" xfId="0" quotePrefix="1" applyNumberFormat="1" applyFont="1" applyFill="1" applyBorder="1" applyAlignment="1">
      <alignment horizontal="center" vertical="center" wrapText="1"/>
    </xf>
    <xf numFmtId="0" fontId="4" fillId="0" borderId="2" xfId="0" applyFont="1" applyBorder="1"/>
    <xf numFmtId="49" fontId="7" fillId="2" borderId="0" xfId="0" applyNumberFormat="1" applyFont="1" applyFill="1" applyAlignment="1">
      <alignment horizontal="center" vertical="center" wrapText="1"/>
    </xf>
    <xf numFmtId="0" fontId="4" fillId="0" borderId="5" xfId="0" applyFont="1" applyBorder="1"/>
    <xf numFmtId="0" fontId="4" fillId="0" borderId="4" xfId="0" applyFont="1" applyBorder="1"/>
    <xf numFmtId="0" fontId="10" fillId="0" borderId="11" xfId="0" applyFont="1" applyBorder="1" applyAlignment="1">
      <alignment horizontal="center" vertical="center"/>
    </xf>
    <xf numFmtId="0" fontId="10" fillId="0" borderId="0" xfId="0" applyFont="1" applyAlignment="1">
      <alignment horizontal="center" vertical="center"/>
    </xf>
    <xf numFmtId="165" fontId="11" fillId="0" borderId="14" xfId="1" applyNumberFormat="1" applyFont="1" applyBorder="1" applyAlignment="1">
      <alignment horizontal="center" vertical="center" wrapText="1"/>
    </xf>
    <xf numFmtId="165" fontId="11" fillId="0" borderId="14" xfId="1" applyNumberFormat="1" applyFont="1" applyBorder="1" applyAlignment="1">
      <alignment vertical="center" wrapText="1"/>
    </xf>
    <xf numFmtId="165" fontId="6" fillId="0" borderId="7" xfId="1" applyNumberFormat="1" applyFont="1" applyBorder="1"/>
    <xf numFmtId="165" fontId="6" fillId="0" borderId="7" xfId="1" quotePrefix="1" applyNumberFormat="1" applyFont="1" applyBorder="1"/>
    <xf numFmtId="165" fontId="6" fillId="0" borderId="0" xfId="1" quotePrefix="1" applyNumberFormat="1" applyFont="1" applyBorder="1"/>
    <xf numFmtId="165" fontId="11" fillId="0" borderId="7" xfId="1" applyNumberFormat="1" applyFont="1" applyBorder="1" applyAlignment="1">
      <alignment horizontal="center" vertical="center" wrapText="1"/>
    </xf>
    <xf numFmtId="165" fontId="11" fillId="0" borderId="7" xfId="1" applyNumberFormat="1" applyFont="1" applyBorder="1" applyAlignment="1">
      <alignment vertical="center" wrapText="1"/>
    </xf>
    <xf numFmtId="165" fontId="6" fillId="0" borderId="7" xfId="1" applyNumberFormat="1" applyFont="1" applyBorder="1" applyAlignment="1">
      <alignment horizontal="right"/>
    </xf>
    <xf numFmtId="165" fontId="6" fillId="0" borderId="7" xfId="1" quotePrefix="1" applyNumberFormat="1" applyFont="1" applyBorder="1" applyAlignment="1">
      <alignment horizontal="right"/>
    </xf>
    <xf numFmtId="165" fontId="6" fillId="0" borderId="0" xfId="1" quotePrefix="1" applyNumberFormat="1" applyFont="1" applyBorder="1" applyAlignment="1">
      <alignment horizontal="right"/>
    </xf>
    <xf numFmtId="165" fontId="4" fillId="0" borderId="7" xfId="1" applyNumberFormat="1" applyFont="1" applyBorder="1" applyAlignment="1">
      <alignment wrapText="1"/>
    </xf>
    <xf numFmtId="165" fontId="4" fillId="0" borderId="7" xfId="1" quotePrefix="1" applyNumberFormat="1" applyFont="1" applyBorder="1" applyAlignment="1">
      <alignment wrapText="1"/>
    </xf>
    <xf numFmtId="165" fontId="4" fillId="0" borderId="0" xfId="1" quotePrefix="1" applyNumberFormat="1" applyFont="1" applyBorder="1" applyAlignment="1">
      <alignment wrapText="1"/>
    </xf>
    <xf numFmtId="165" fontId="4" fillId="0" borderId="7" xfId="1" applyNumberFormat="1" applyFont="1" applyBorder="1" applyAlignment="1">
      <alignment vertical="center" wrapText="1"/>
    </xf>
    <xf numFmtId="3" fontId="4" fillId="0" borderId="7" xfId="1" applyNumberFormat="1" applyFont="1" applyBorder="1" applyAlignment="1">
      <alignment wrapText="1"/>
    </xf>
    <xf numFmtId="3" fontId="4" fillId="0" borderId="0" xfId="1" quotePrefix="1" applyNumberFormat="1" applyFont="1" applyBorder="1" applyAlignment="1">
      <alignment wrapText="1"/>
    </xf>
    <xf numFmtId="3" fontId="6" fillId="0" borderId="7" xfId="1" applyNumberFormat="1" applyFont="1" applyBorder="1" applyAlignment="1">
      <alignment wrapText="1"/>
    </xf>
    <xf numFmtId="3" fontId="6" fillId="0" borderId="7" xfId="1" quotePrefix="1" applyNumberFormat="1" applyFont="1" applyBorder="1" applyAlignment="1">
      <alignment wrapText="1"/>
    </xf>
    <xf numFmtId="3" fontId="6" fillId="0" borderId="0" xfId="1" quotePrefix="1" applyNumberFormat="1" applyFont="1" applyBorder="1" applyAlignment="1">
      <alignment wrapText="1"/>
    </xf>
    <xf numFmtId="3" fontId="4" fillId="0" borderId="7" xfId="1" applyNumberFormat="1" applyFont="1" applyBorder="1"/>
    <xf numFmtId="3" fontId="4" fillId="0" borderId="0" xfId="1" applyNumberFormat="1" applyFont="1" applyBorder="1"/>
    <xf numFmtId="3" fontId="4" fillId="0" borderId="7" xfId="1" quotePrefix="1" applyNumberFormat="1" applyFont="1" applyBorder="1"/>
    <xf numFmtId="3" fontId="4" fillId="0" borderId="0" xfId="1" quotePrefix="1" applyNumberFormat="1" applyFont="1" applyBorder="1"/>
    <xf numFmtId="165" fontId="12" fillId="0" borderId="7" xfId="1" applyNumberFormat="1" applyFont="1" applyBorder="1" applyAlignment="1">
      <alignment vertical="center" wrapText="1"/>
    </xf>
    <xf numFmtId="3" fontId="10" fillId="0" borderId="7" xfId="1" applyNumberFormat="1" applyFont="1" applyBorder="1"/>
    <xf numFmtId="3" fontId="10" fillId="0" borderId="0" xfId="1" quotePrefix="1" applyNumberFormat="1" applyFont="1" applyBorder="1"/>
    <xf numFmtId="0" fontId="4" fillId="0" borderId="0" xfId="0" applyFont="1" applyAlignment="1">
      <alignment horizontal="center"/>
    </xf>
    <xf numFmtId="0" fontId="10" fillId="0" borderId="11" xfId="0" applyFont="1" applyBorder="1" applyAlignment="1">
      <alignment horizontal="center"/>
    </xf>
    <xf numFmtId="0" fontId="10" fillId="17" borderId="9" xfId="0" applyFont="1" applyFill="1" applyBorder="1"/>
    <xf numFmtId="0" fontId="10" fillId="17" borderId="5" xfId="0" applyFont="1" applyFill="1" applyBorder="1"/>
    <xf numFmtId="0" fontId="10" fillId="17" borderId="15" xfId="0" applyFont="1" applyFill="1" applyBorder="1"/>
    <xf numFmtId="0" fontId="6" fillId="0" borderId="7" xfId="14" applyFont="1" applyBorder="1" applyAlignment="1">
      <alignment vertical="center" wrapText="1"/>
    </xf>
    <xf numFmtId="0" fontId="6" fillId="6" borderId="7" xfId="0" applyFont="1" applyFill="1" applyBorder="1" applyAlignment="1">
      <alignment horizontal="center"/>
    </xf>
    <xf numFmtId="0" fontId="6" fillId="6" borderId="7" xfId="0" quotePrefix="1" applyFont="1" applyFill="1" applyBorder="1" applyAlignment="1">
      <alignment wrapText="1"/>
    </xf>
    <xf numFmtId="3" fontId="4" fillId="6" borderId="7" xfId="1" quotePrefix="1" applyNumberFormat="1" applyFont="1" applyFill="1" applyBorder="1" applyAlignment="1">
      <alignment wrapText="1"/>
    </xf>
    <xf numFmtId="0" fontId="10" fillId="17" borderId="10" xfId="0" applyFont="1" applyFill="1" applyBorder="1"/>
    <xf numFmtId="3" fontId="10" fillId="17" borderId="15" xfId="1" applyNumberFormat="1" applyFont="1" applyFill="1" applyBorder="1"/>
    <xf numFmtId="3" fontId="10" fillId="17" borderId="15" xfId="1" applyNumberFormat="1" applyFont="1" applyFill="1" applyBorder="1" applyAlignment="1"/>
    <xf numFmtId="0" fontId="6" fillId="0" borderId="7" xfId="0" applyFont="1" applyBorder="1" applyAlignment="1">
      <alignment horizontal="justify" vertical="top"/>
    </xf>
    <xf numFmtId="3" fontId="6" fillId="0" borderId="7" xfId="1" applyNumberFormat="1" applyFont="1" applyBorder="1"/>
    <xf numFmtId="3" fontId="6" fillId="0" borderId="7" xfId="1" quotePrefix="1" applyNumberFormat="1" applyFont="1" applyBorder="1"/>
    <xf numFmtId="0" fontId="6" fillId="0" borderId="7" xfId="14" applyFont="1" applyBorder="1" applyAlignment="1">
      <alignment horizontal="justify" vertical="top"/>
    </xf>
    <xf numFmtId="0" fontId="4" fillId="0" borderId="7" xfId="0" applyFont="1" applyBorder="1" applyAlignment="1">
      <alignment horizontal="left" vertical="center" wrapText="1" indent="1"/>
    </xf>
    <xf numFmtId="0" fontId="4" fillId="6" borderId="7" xfId="0" applyFont="1" applyFill="1" applyBorder="1" applyAlignment="1">
      <alignment horizontal="center" vertical="center"/>
    </xf>
    <xf numFmtId="0" fontId="10" fillId="6" borderId="7" xfId="0" applyFont="1" applyFill="1" applyBorder="1" applyAlignment="1">
      <alignment horizontal="justify" vertical="top"/>
    </xf>
    <xf numFmtId="0" fontId="8" fillId="17" borderId="10" xfId="0" applyFont="1" applyFill="1" applyBorder="1"/>
    <xf numFmtId="0" fontId="8" fillId="17" borderId="15" xfId="0" applyFont="1" applyFill="1" applyBorder="1"/>
    <xf numFmtId="3" fontId="8" fillId="17" borderId="15" xfId="1" applyNumberFormat="1" applyFont="1" applyFill="1" applyBorder="1"/>
    <xf numFmtId="3" fontId="8" fillId="17" borderId="15" xfId="1" applyNumberFormat="1" applyFont="1" applyFill="1" applyBorder="1" applyAlignment="1"/>
    <xf numFmtId="0" fontId="4" fillId="0" borderId="7" xfId="0" applyFont="1" applyBorder="1" applyAlignment="1">
      <alignment vertical="center" wrapText="1"/>
    </xf>
    <xf numFmtId="165" fontId="4" fillId="6" borderId="7" xfId="1" quotePrefix="1" applyNumberFormat="1" applyFont="1" applyFill="1" applyBorder="1" applyAlignment="1">
      <alignment wrapText="1"/>
    </xf>
    <xf numFmtId="0" fontId="8" fillId="17" borderId="10" xfId="0" applyFont="1" applyFill="1" applyBorder="1" applyAlignment="1">
      <alignment vertical="center"/>
    </xf>
    <xf numFmtId="0" fontId="8" fillId="17" borderId="15" xfId="0" applyFont="1" applyFill="1" applyBorder="1" applyAlignment="1">
      <alignment vertical="center" wrapText="1"/>
    </xf>
    <xf numFmtId="1" fontId="8" fillId="17" borderId="15" xfId="0" applyNumberFormat="1" applyFont="1" applyFill="1" applyBorder="1" applyAlignment="1">
      <alignment vertical="center" wrapText="1"/>
    </xf>
    <xf numFmtId="0" fontId="6" fillId="0" borderId="7" xfId="0" applyFont="1" applyBorder="1" applyAlignment="1">
      <alignment horizontal="justify" vertical="top" wrapText="1"/>
    </xf>
    <xf numFmtId="0" fontId="6" fillId="6" borderId="7" xfId="14" applyFont="1" applyFill="1" applyBorder="1" applyAlignment="1">
      <alignment horizontal="justify" vertical="center"/>
    </xf>
    <xf numFmtId="0" fontId="4" fillId="6" borderId="7" xfId="14" applyFont="1" applyFill="1" applyBorder="1" applyAlignment="1">
      <alignment horizontal="justify" vertical="top"/>
    </xf>
    <xf numFmtId="0" fontId="10" fillId="17" borderId="10" xfId="0" applyFont="1" applyFill="1" applyBorder="1" applyAlignment="1">
      <alignment vertical="center"/>
    </xf>
    <xf numFmtId="0" fontId="10" fillId="17" borderId="15" xfId="0" applyFont="1" applyFill="1" applyBorder="1" applyAlignment="1">
      <alignment vertical="center" wrapText="1"/>
    </xf>
    <xf numFmtId="165" fontId="6" fillId="0" borderId="7" xfId="1" quotePrefix="1" applyNumberFormat="1" applyFont="1" applyBorder="1" applyAlignment="1">
      <alignment wrapText="1"/>
    </xf>
    <xf numFmtId="0" fontId="6" fillId="6" borderId="7" xfId="0" applyFont="1" applyFill="1" applyBorder="1" applyAlignment="1">
      <alignment horizontal="center" vertical="center"/>
    </xf>
    <xf numFmtId="0" fontId="8" fillId="6" borderId="7" xfId="0" applyFont="1" applyFill="1" applyBorder="1" applyAlignment="1">
      <alignment horizontal="justify" vertical="center"/>
    </xf>
    <xf numFmtId="165" fontId="8" fillId="6" borderId="7" xfId="1" applyNumberFormat="1" applyFont="1" applyFill="1" applyBorder="1" applyAlignment="1">
      <alignment horizontal="justify" vertical="top"/>
    </xf>
    <xf numFmtId="165" fontId="10" fillId="17" borderId="15" xfId="1" applyNumberFormat="1" applyFont="1" applyFill="1" applyBorder="1" applyAlignment="1">
      <alignment vertical="center" wrapText="1"/>
    </xf>
    <xf numFmtId="10" fontId="6" fillId="0" borderId="7" xfId="2" quotePrefix="1" applyNumberFormat="1" applyFont="1" applyBorder="1" applyAlignment="1">
      <alignment wrapText="1"/>
    </xf>
    <xf numFmtId="10" fontId="6" fillId="0" borderId="7" xfId="2" quotePrefix="1" applyNumberFormat="1" applyFont="1" applyBorder="1"/>
    <xf numFmtId="10" fontId="4" fillId="0" borderId="7" xfId="2" quotePrefix="1" applyNumberFormat="1" applyFont="1" applyBorder="1"/>
    <xf numFmtId="165" fontId="8" fillId="17" borderId="15" xfId="1" applyNumberFormat="1" applyFont="1" applyFill="1" applyBorder="1" applyAlignment="1">
      <alignment vertical="center" wrapText="1"/>
    </xf>
    <xf numFmtId="0" fontId="10" fillId="0" borderId="0" xfId="0" applyFont="1"/>
    <xf numFmtId="3" fontId="4" fillId="6" borderId="7" xfId="1" applyNumberFormat="1" applyFont="1" applyFill="1" applyBorder="1" applyAlignment="1">
      <alignment horizontal="right" vertical="top"/>
    </xf>
    <xf numFmtId="0" fontId="10" fillId="0" borderId="7" xfId="0" applyFont="1" applyBorder="1" applyAlignment="1">
      <alignment horizontal="center"/>
    </xf>
    <xf numFmtId="0" fontId="12" fillId="12" borderId="7" xfId="0" applyFont="1" applyFill="1" applyBorder="1" applyAlignment="1">
      <alignment vertical="center" wrapText="1"/>
    </xf>
    <xf numFmtId="0" fontId="11" fillId="12" borderId="7" xfId="0" applyFont="1" applyFill="1" applyBorder="1" applyAlignment="1">
      <alignment horizontal="left" vertical="center" wrapText="1" indent="1"/>
    </xf>
    <xf numFmtId="0" fontId="6" fillId="12" borderId="7" xfId="0" applyFont="1" applyFill="1" applyBorder="1" applyAlignment="1">
      <alignment horizontal="left" vertical="center" wrapText="1" indent="1"/>
    </xf>
    <xf numFmtId="0" fontId="8" fillId="2" borderId="27" xfId="0" quotePrefix="1" applyFont="1" applyFill="1" applyBorder="1" applyAlignment="1">
      <alignment horizontal="center" vertical="center" wrapText="1"/>
    </xf>
    <xf numFmtId="0" fontId="4" fillId="2" borderId="7" xfId="0" applyFont="1" applyFill="1" applyBorder="1" applyAlignment="1">
      <alignment horizontal="center" vertical="center" wrapText="1"/>
    </xf>
    <xf numFmtId="165" fontId="11" fillId="0" borderId="7" xfId="1" applyNumberFormat="1" applyFont="1" applyBorder="1" applyAlignment="1">
      <alignment vertical="center"/>
    </xf>
    <xf numFmtId="3" fontId="11" fillId="0" borderId="7" xfId="1" applyNumberFormat="1" applyFont="1" applyBorder="1" applyAlignment="1">
      <alignment vertical="center" wrapText="1"/>
    </xf>
    <xf numFmtId="3" fontId="11" fillId="0" borderId="7" xfId="1" applyNumberFormat="1" applyFont="1" applyBorder="1" applyAlignment="1">
      <alignment vertical="center"/>
    </xf>
    <xf numFmtId="0" fontId="18" fillId="12" borderId="7" xfId="0" applyFont="1" applyFill="1" applyBorder="1" applyAlignment="1">
      <alignment horizontal="left" vertical="center" wrapText="1" indent="1"/>
    </xf>
    <xf numFmtId="0" fontId="10" fillId="0" borderId="7" xfId="0" applyFont="1" applyBorder="1" applyAlignment="1">
      <alignment vertical="center" wrapText="1"/>
    </xf>
    <xf numFmtId="3" fontId="12" fillId="0" borderId="7" xfId="1" applyNumberFormat="1" applyFont="1" applyBorder="1" applyAlignment="1">
      <alignment vertical="center" wrapText="1"/>
    </xf>
    <xf numFmtId="3" fontId="12" fillId="0" borderId="7" xfId="1" applyNumberFormat="1"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16" fillId="0" borderId="14" xfId="0" applyFont="1" applyBorder="1" applyAlignment="1">
      <alignment vertical="center" wrapText="1"/>
    </xf>
    <xf numFmtId="165" fontId="10" fillId="0" borderId="14" xfId="1" applyNumberFormat="1" applyFont="1" applyBorder="1" applyAlignment="1">
      <alignment horizontal="right" vertical="center" wrapText="1"/>
    </xf>
    <xf numFmtId="165" fontId="10" fillId="29" borderId="14" xfId="1" applyNumberFormat="1" applyFont="1" applyFill="1" applyBorder="1" applyAlignment="1">
      <alignment horizontal="center" vertical="center" wrapText="1"/>
    </xf>
    <xf numFmtId="165" fontId="10" fillId="0" borderId="7" xfId="1" applyNumberFormat="1" applyFont="1" applyBorder="1" applyAlignment="1">
      <alignment horizontal="center" vertical="center" wrapText="1"/>
    </xf>
    <xf numFmtId="165" fontId="10" fillId="29" borderId="7" xfId="1" applyNumberFormat="1" applyFont="1" applyFill="1" applyBorder="1" applyAlignment="1">
      <alignment horizontal="center" vertical="center" wrapText="1"/>
    </xf>
    <xf numFmtId="3" fontId="10" fillId="0" borderId="7" xfId="1" applyNumberFormat="1" applyFont="1" applyBorder="1" applyAlignment="1">
      <alignment horizontal="right" vertical="center" wrapText="1"/>
    </xf>
    <xf numFmtId="165" fontId="10" fillId="26" borderId="7" xfId="1" applyNumberFormat="1" applyFont="1" applyFill="1" applyBorder="1" applyAlignment="1">
      <alignment horizontal="center" vertical="center" wrapText="1"/>
    </xf>
    <xf numFmtId="1" fontId="10" fillId="0" borderId="7" xfId="1" applyNumberFormat="1" applyFont="1" applyBorder="1" applyAlignment="1">
      <alignment vertical="center" wrapText="1"/>
    </xf>
    <xf numFmtId="0" fontId="18" fillId="0" borderId="7" xfId="0" applyFont="1" applyBorder="1" applyAlignment="1">
      <alignment vertical="center" wrapText="1"/>
    </xf>
    <xf numFmtId="165" fontId="4" fillId="0" borderId="7" xfId="1" applyNumberFormat="1" applyFont="1" applyBorder="1" applyAlignment="1">
      <alignment horizontal="right" vertical="center" wrapText="1"/>
    </xf>
    <xf numFmtId="165" fontId="4" fillId="29" borderId="7" xfId="1" applyNumberFormat="1" applyFont="1" applyFill="1" applyBorder="1" applyAlignment="1">
      <alignment horizontal="center" vertical="center" wrapText="1"/>
    </xf>
    <xf numFmtId="3" fontId="4" fillId="0" borderId="7" xfId="1" applyNumberFormat="1" applyFont="1" applyBorder="1" applyAlignment="1">
      <alignment horizontal="right" vertical="center" wrapText="1"/>
    </xf>
    <xf numFmtId="165" fontId="4" fillId="26" borderId="7" xfId="1" applyNumberFormat="1" applyFont="1" applyFill="1" applyBorder="1" applyAlignment="1">
      <alignment horizontal="center" vertical="center" wrapText="1"/>
    </xf>
    <xf numFmtId="1" fontId="4" fillId="0" borderId="7" xfId="1" applyNumberFormat="1" applyFont="1" applyBorder="1" applyAlignment="1">
      <alignment vertical="center" wrapText="1"/>
    </xf>
    <xf numFmtId="165" fontId="4" fillId="29" borderId="7" xfId="1" applyNumberFormat="1" applyFont="1" applyFill="1" applyBorder="1" applyAlignment="1">
      <alignment vertical="center" wrapText="1"/>
    </xf>
    <xf numFmtId="165" fontId="4" fillId="26" borderId="7" xfId="1" applyNumberFormat="1" applyFont="1" applyFill="1" applyBorder="1" applyAlignment="1">
      <alignment vertical="center" wrapText="1"/>
    </xf>
    <xf numFmtId="0" fontId="16" fillId="0" borderId="7" xfId="0" applyFont="1" applyBorder="1" applyAlignment="1">
      <alignment vertical="center" wrapText="1"/>
    </xf>
    <xf numFmtId="165" fontId="10" fillId="26" borderId="7" xfId="1" applyNumberFormat="1" applyFont="1" applyFill="1" applyBorder="1" applyAlignment="1">
      <alignment horizontal="right" vertical="center" wrapText="1"/>
    </xf>
    <xf numFmtId="165" fontId="4" fillId="26" borderId="7" xfId="1" applyNumberFormat="1" applyFont="1" applyFill="1" applyBorder="1" applyAlignment="1">
      <alignment horizontal="right" vertical="center" wrapText="1"/>
    </xf>
    <xf numFmtId="165" fontId="10" fillId="0" borderId="7" xfId="1" applyNumberFormat="1" applyFont="1" applyBorder="1" applyAlignment="1">
      <alignment vertical="center" wrapText="1"/>
    </xf>
    <xf numFmtId="165" fontId="10" fillId="29" borderId="7" xfId="1" applyNumberFormat="1" applyFont="1" applyFill="1" applyBorder="1" applyAlignment="1">
      <alignment vertical="center" wrapText="1"/>
    </xf>
    <xf numFmtId="165" fontId="16" fillId="29" borderId="14" xfId="1" applyNumberFormat="1" applyFont="1" applyFill="1" applyBorder="1" applyAlignment="1">
      <alignment horizontal="center" vertical="center" wrapText="1"/>
    </xf>
    <xf numFmtId="165" fontId="16" fillId="0" borderId="7" xfId="1" applyNumberFormat="1" applyFont="1" applyBorder="1" applyAlignment="1">
      <alignment horizontal="center" vertical="center" wrapText="1"/>
    </xf>
    <xf numFmtId="165" fontId="16" fillId="29" borderId="7" xfId="1" applyNumberFormat="1" applyFont="1" applyFill="1" applyBorder="1" applyAlignment="1">
      <alignment horizontal="center" vertical="center" wrapText="1"/>
    </xf>
    <xf numFmtId="165" fontId="18" fillId="29" borderId="7" xfId="1" applyNumberFormat="1" applyFont="1" applyFill="1" applyBorder="1" applyAlignment="1">
      <alignment horizontal="center" vertical="center" wrapText="1"/>
    </xf>
    <xf numFmtId="0" fontId="4" fillId="0" borderId="28" xfId="0" applyFont="1" applyBorder="1" applyAlignment="1">
      <alignment vertical="center" wrapText="1"/>
    </xf>
    <xf numFmtId="0" fontId="4" fillId="2" borderId="31"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9" xfId="0" applyFont="1" applyBorder="1" applyAlignment="1">
      <alignment vertical="center" wrapText="1"/>
    </xf>
    <xf numFmtId="0" fontId="4" fillId="2" borderId="9" xfId="0" applyFont="1" applyFill="1" applyBorder="1" applyAlignment="1">
      <alignment horizontal="center" vertical="center" wrapText="1"/>
    </xf>
    <xf numFmtId="0" fontId="4" fillId="0" borderId="14" xfId="0" applyFont="1" applyBorder="1" applyAlignment="1">
      <alignment vertical="center" wrapText="1"/>
    </xf>
    <xf numFmtId="3" fontId="4" fillId="0" borderId="14" xfId="0" applyNumberFormat="1" applyFont="1" applyBorder="1" applyAlignment="1">
      <alignment horizontal="right" vertical="center" wrapText="1"/>
    </xf>
    <xf numFmtId="3" fontId="4" fillId="0" borderId="7" xfId="0" applyNumberFormat="1" applyFont="1" applyBorder="1" applyAlignment="1">
      <alignment horizontal="right" vertical="center" wrapText="1"/>
    </xf>
    <xf numFmtId="3" fontId="10" fillId="0" borderId="7" xfId="0" applyNumberFormat="1" applyFont="1" applyBorder="1" applyAlignment="1">
      <alignment horizontal="right" vertical="center" wrapText="1"/>
    </xf>
    <xf numFmtId="1" fontId="4" fillId="0" borderId="0" xfId="0" applyNumberFormat="1" applyFont="1"/>
    <xf numFmtId="0" fontId="3" fillId="4" borderId="2" xfId="0" applyFont="1" applyFill="1" applyBorder="1" applyAlignment="1">
      <alignment vertical="center"/>
    </xf>
    <xf numFmtId="0" fontId="40" fillId="0" borderId="0" xfId="0" applyFont="1"/>
    <xf numFmtId="0" fontId="40" fillId="0" borderId="5" xfId="0" applyFont="1" applyBorder="1"/>
    <xf numFmtId="1" fontId="4" fillId="0" borderId="7" xfId="0" applyNumberFormat="1" applyFont="1" applyBorder="1" applyAlignment="1">
      <alignment vertical="center" wrapText="1"/>
    </xf>
    <xf numFmtId="0" fontId="18" fillId="12" borderId="7" xfId="0" applyFont="1" applyFill="1" applyBorder="1" applyAlignment="1">
      <alignment vertical="center" wrapText="1"/>
    </xf>
    <xf numFmtId="1" fontId="10" fillId="0" borderId="7" xfId="0" applyNumberFormat="1" applyFont="1" applyBorder="1" applyAlignment="1">
      <alignment vertical="center" wrapText="1"/>
    </xf>
    <xf numFmtId="0" fontId="18" fillId="12" borderId="7" xfId="0" applyFont="1" applyFill="1" applyBorder="1" applyAlignment="1">
      <alignment horizontal="center" vertical="center" wrapText="1"/>
    </xf>
    <xf numFmtId="0" fontId="7" fillId="2" borderId="28" xfId="0" quotePrefix="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quotePrefix="1" applyFont="1" applyFill="1" applyAlignment="1">
      <alignment horizontal="center" vertical="center" wrapText="1"/>
    </xf>
    <xf numFmtId="0" fontId="4" fillId="0" borderId="0" xfId="0" applyFont="1" applyAlignment="1">
      <alignment vertical="center" wrapText="1"/>
    </xf>
    <xf numFmtId="3" fontId="4" fillId="0" borderId="7" xfId="1" applyNumberFormat="1" applyFont="1" applyBorder="1" applyAlignment="1">
      <alignment vertical="center" wrapText="1"/>
    </xf>
    <xf numFmtId="3" fontId="4" fillId="12" borderId="7" xfId="1" applyNumberFormat="1" applyFont="1" applyFill="1" applyBorder="1" applyAlignment="1">
      <alignment horizontal="right" vertical="center" wrapText="1" indent="1"/>
    </xf>
    <xf numFmtId="3" fontId="4" fillId="12" borderId="7" xfId="1" applyNumberFormat="1" applyFont="1" applyFill="1" applyBorder="1" applyAlignment="1">
      <alignment vertical="center" wrapText="1"/>
    </xf>
    <xf numFmtId="3" fontId="4" fillId="26" borderId="7" xfId="1" applyNumberFormat="1" applyFont="1" applyFill="1" applyBorder="1" applyAlignment="1">
      <alignment horizontal="right" vertical="center" wrapText="1"/>
    </xf>
    <xf numFmtId="3" fontId="10" fillId="0" borderId="7" xfId="1" applyNumberFormat="1" applyFont="1" applyBorder="1" applyAlignment="1">
      <alignment vertical="center" wrapText="1"/>
    </xf>
    <xf numFmtId="0" fontId="4" fillId="0" borderId="7" xfId="0" applyFont="1" applyBorder="1" applyAlignment="1">
      <alignment horizontal="center"/>
    </xf>
    <xf numFmtId="3" fontId="4" fillId="0" borderId="7" xfId="0" applyNumberFormat="1" applyFont="1" applyBorder="1"/>
    <xf numFmtId="0" fontId="8" fillId="0" borderId="7" xfId="0" applyFont="1" applyBorder="1" applyAlignment="1">
      <alignment wrapText="1"/>
    </xf>
    <xf numFmtId="3" fontId="10" fillId="0" borderId="7" xfId="0" applyNumberFormat="1" applyFont="1" applyBorder="1"/>
    <xf numFmtId="49" fontId="7" fillId="2" borderId="7" xfId="0" applyNumberFormat="1" applyFont="1" applyFill="1" applyBorder="1" applyAlignment="1">
      <alignment horizontal="center" vertical="center" wrapText="1"/>
    </xf>
    <xf numFmtId="165" fontId="8" fillId="0" borderId="7" xfId="1" applyNumberFormat="1" applyFont="1" applyBorder="1" applyAlignment="1">
      <alignment horizontal="right" vertical="center" wrapText="1"/>
    </xf>
    <xf numFmtId="165" fontId="6" fillId="0" borderId="7" xfId="1" applyNumberFormat="1" applyFont="1" applyBorder="1" applyAlignment="1">
      <alignment horizontal="right" vertical="center" wrapText="1"/>
    </xf>
    <xf numFmtId="3" fontId="4" fillId="0" borderId="0" xfId="0" applyNumberFormat="1" applyFont="1"/>
    <xf numFmtId="0" fontId="16" fillId="0" borderId="7" xfId="0" applyFont="1" applyBorder="1" applyAlignment="1">
      <alignment horizontal="center" vertical="center" wrapText="1"/>
    </xf>
    <xf numFmtId="0" fontId="7" fillId="2" borderId="0" xfId="0" applyFont="1" applyFill="1" applyAlignment="1">
      <alignment horizontal="center" vertical="center" wrapText="1"/>
    </xf>
    <xf numFmtId="0" fontId="6" fillId="0" borderId="4" xfId="0" applyFont="1" applyBorder="1"/>
    <xf numFmtId="0" fontId="6" fillId="0" borderId="2" xfId="0" applyFont="1" applyBorder="1"/>
    <xf numFmtId="0" fontId="6" fillId="0" borderId="5" xfId="0" applyFont="1" applyBorder="1"/>
    <xf numFmtId="14" fontId="7" fillId="2" borderId="3" xfId="0" applyNumberFormat="1" applyFont="1" applyFill="1" applyBorder="1" applyAlignment="1">
      <alignment horizontal="right" vertical="center" wrapText="1"/>
    </xf>
    <xf numFmtId="166" fontId="10" fillId="2" borderId="32" xfId="1" applyNumberFormat="1" applyFont="1" applyFill="1" applyBorder="1" applyAlignment="1">
      <alignment horizontal="right" vertical="center" wrapText="1"/>
    </xf>
    <xf numFmtId="166" fontId="4" fillId="2" borderId="32" xfId="1" applyNumberFormat="1" applyFont="1" applyFill="1" applyBorder="1" applyAlignment="1">
      <alignment horizontal="right" vertical="center" wrapText="1"/>
    </xf>
    <xf numFmtId="3" fontId="4" fillId="2" borderId="33" xfId="0" applyNumberFormat="1" applyFont="1" applyFill="1" applyBorder="1" applyAlignment="1">
      <alignment horizontal="right" vertical="center" wrapText="1"/>
    </xf>
    <xf numFmtId="0" fontId="4" fillId="0" borderId="34" xfId="0" applyFont="1" applyBorder="1" applyAlignment="1">
      <alignment horizontal="center" vertical="center"/>
    </xf>
    <xf numFmtId="3" fontId="10" fillId="2" borderId="33" xfId="0" applyNumberFormat="1" applyFont="1" applyFill="1" applyBorder="1" applyAlignment="1">
      <alignment horizontal="right" vertical="center" wrapText="1"/>
    </xf>
    <xf numFmtId="0" fontId="11" fillId="2" borderId="19" xfId="0" applyFont="1" applyFill="1" applyBorder="1" applyAlignment="1">
      <alignment horizontal="center" vertical="center" wrapText="1"/>
    </xf>
    <xf numFmtId="0" fontId="11" fillId="2" borderId="15" xfId="0" applyFont="1" applyFill="1" applyBorder="1" applyAlignment="1">
      <alignment vertical="center" wrapText="1"/>
    </xf>
    <xf numFmtId="0" fontId="11" fillId="2" borderId="11" xfId="0" applyFont="1" applyFill="1" applyBorder="1" applyAlignment="1">
      <alignment vertical="center" wrapText="1"/>
    </xf>
    <xf numFmtId="0" fontId="11" fillId="0" borderId="0" xfId="0" applyFont="1" applyAlignment="1">
      <alignment vertical="center" wrapText="1"/>
    </xf>
    <xf numFmtId="0" fontId="11" fillId="2" borderId="11" xfId="0" applyFont="1" applyFill="1" applyBorder="1" applyAlignment="1">
      <alignment horizontal="center" vertical="center" wrapText="1"/>
    </xf>
    <xf numFmtId="165" fontId="11" fillId="0" borderId="19" xfId="1" applyNumberFormat="1" applyFont="1" applyBorder="1" applyAlignment="1">
      <alignment horizontal="center" vertical="center" wrapText="1"/>
    </xf>
    <xf numFmtId="165" fontId="11" fillId="18" borderId="7" xfId="1" applyNumberFormat="1" applyFont="1" applyFill="1" applyBorder="1" applyAlignment="1">
      <alignment horizontal="center" vertical="center" wrapText="1"/>
    </xf>
    <xf numFmtId="0" fontId="32" fillId="0" borderId="7" xfId="0" applyFont="1" applyBorder="1" applyAlignment="1">
      <alignment vertical="center" wrapText="1"/>
    </xf>
    <xf numFmtId="165" fontId="11" fillId="0" borderId="10" xfId="1" applyNumberFormat="1" applyFont="1" applyBorder="1" applyAlignment="1">
      <alignment horizontal="center" vertical="center" wrapText="1"/>
    </xf>
    <xf numFmtId="165" fontId="11" fillId="0" borderId="12" xfId="1" applyNumberFormat="1" applyFont="1" applyBorder="1" applyAlignment="1">
      <alignment horizontal="center" vertical="center" wrapText="1"/>
    </xf>
    <xf numFmtId="165" fontId="13" fillId="18" borderId="7" xfId="1" applyNumberFormat="1" applyFont="1" applyFill="1" applyBorder="1" applyAlignment="1">
      <alignment horizontal="center" vertical="center" wrapText="1"/>
    </xf>
    <xf numFmtId="3" fontId="4" fillId="0" borderId="11" xfId="0" applyNumberFormat="1" applyFont="1" applyBorder="1" applyAlignment="1">
      <alignment wrapText="1"/>
    </xf>
    <xf numFmtId="3" fontId="4" fillId="0" borderId="7" xfId="0" applyNumberFormat="1" applyFont="1" applyBorder="1" applyAlignment="1">
      <alignment wrapText="1"/>
    </xf>
    <xf numFmtId="4" fontId="4" fillId="0" borderId="7" xfId="0" applyNumberFormat="1" applyFont="1" applyBorder="1" applyAlignment="1">
      <alignment wrapText="1"/>
    </xf>
    <xf numFmtId="3" fontId="10" fillId="0" borderId="11" xfId="0" applyNumberFormat="1" applyFont="1" applyBorder="1" applyAlignment="1">
      <alignment wrapText="1"/>
    </xf>
    <xf numFmtId="3" fontId="10" fillId="0" borderId="7" xfId="0" applyNumberFormat="1" applyFont="1" applyBorder="1" applyAlignment="1">
      <alignment wrapText="1"/>
    </xf>
    <xf numFmtId="4" fontId="10" fillId="0" borderId="7" xfId="0" applyNumberFormat="1" applyFont="1" applyBorder="1" applyAlignment="1">
      <alignment wrapText="1"/>
    </xf>
    <xf numFmtId="0" fontId="6" fillId="18" borderId="7" xfId="0" applyFont="1" applyFill="1" applyBorder="1" applyAlignment="1">
      <alignment horizontal="left" vertical="center" wrapText="1"/>
    </xf>
    <xf numFmtId="9" fontId="8" fillId="0" borderId="7"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0" fontId="4" fillId="0" borderId="7" xfId="0" applyFont="1" applyBorder="1" applyAlignment="1">
      <alignment wrapText="1"/>
    </xf>
    <xf numFmtId="0" fontId="10" fillId="0" borderId="7" xfId="0" applyFont="1" applyBorder="1" applyAlignment="1">
      <alignment wrapText="1"/>
    </xf>
    <xf numFmtId="0" fontId="10" fillId="0" borderId="10" xfId="0" applyFont="1" applyBorder="1" applyAlignment="1">
      <alignment vertical="center" wrapText="1"/>
    </xf>
    <xf numFmtId="4" fontId="4" fillId="18" borderId="7" xfId="0" applyNumberFormat="1" applyFont="1" applyFill="1" applyBorder="1" applyAlignment="1">
      <alignment wrapText="1"/>
    </xf>
    <xf numFmtId="0" fontId="3" fillId="2" borderId="0" xfId="0" applyFont="1" applyFill="1" applyAlignment="1">
      <alignment vertical="center"/>
    </xf>
    <xf numFmtId="0" fontId="10" fillId="2" borderId="12" xfId="0" applyFont="1" applyFill="1" applyBorder="1" applyAlignment="1">
      <alignment wrapText="1"/>
    </xf>
    <xf numFmtId="0" fontId="4" fillId="2" borderId="7" xfId="0" applyFont="1" applyFill="1" applyBorder="1" applyAlignment="1">
      <alignment wrapText="1"/>
    </xf>
    <xf numFmtId="0" fontId="4" fillId="2" borderId="19" xfId="0" applyFont="1" applyFill="1" applyBorder="1" applyAlignment="1">
      <alignment wrapText="1"/>
    </xf>
    <xf numFmtId="0" fontId="6" fillId="2" borderId="11" xfId="0" applyFont="1" applyFill="1" applyBorder="1" applyAlignment="1">
      <alignment horizontal="left" vertical="center" wrapText="1"/>
    </xf>
    <xf numFmtId="0" fontId="4" fillId="2" borderId="31" xfId="0" applyFont="1" applyFill="1" applyBorder="1" applyAlignment="1">
      <alignment wrapText="1"/>
    </xf>
    <xf numFmtId="0" fontId="41" fillId="2" borderId="11" xfId="0" applyFont="1" applyFill="1" applyBorder="1" applyAlignment="1">
      <alignment horizontal="left" vertical="center" wrapText="1" indent="3"/>
    </xf>
    <xf numFmtId="0" fontId="4" fillId="2" borderId="14" xfId="0" applyFont="1" applyFill="1" applyBorder="1" applyAlignment="1">
      <alignment wrapText="1"/>
    </xf>
    <xf numFmtId="0" fontId="10" fillId="2" borderId="7" xfId="0" applyFont="1" applyFill="1" applyBorder="1" applyAlignment="1">
      <alignment horizontal="center" vertical="center" wrapText="1"/>
    </xf>
    <xf numFmtId="3" fontId="4" fillId="0" borderId="7" xfId="0" applyNumberFormat="1" applyFont="1" applyBorder="1" applyAlignment="1">
      <alignment horizontal="right" wrapText="1"/>
    </xf>
    <xf numFmtId="3" fontId="10" fillId="0" borderId="7" xfId="0" applyNumberFormat="1" applyFont="1" applyBorder="1" applyAlignment="1">
      <alignment horizontal="right" wrapText="1"/>
    </xf>
    <xf numFmtId="0" fontId="18" fillId="18" borderId="7" xfId="0" applyFont="1" applyFill="1" applyBorder="1" applyAlignment="1">
      <alignment vertical="center" wrapText="1"/>
    </xf>
    <xf numFmtId="3" fontId="4" fillId="18" borderId="7" xfId="0" applyNumberFormat="1" applyFont="1" applyFill="1" applyBorder="1" applyAlignment="1">
      <alignment horizontal="right" wrapText="1"/>
    </xf>
    <xf numFmtId="0" fontId="4" fillId="18" borderId="7"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12" xfId="0" applyFont="1" applyFill="1" applyBorder="1" applyAlignment="1">
      <alignment horizontal="center" vertical="center" wrapText="1"/>
    </xf>
    <xf numFmtId="10" fontId="4" fillId="0" borderId="14" xfId="0" applyNumberFormat="1" applyFont="1" applyBorder="1"/>
    <xf numFmtId="10" fontId="4" fillId="0" borderId="7" xfId="0" applyNumberFormat="1" applyFont="1" applyBorder="1"/>
    <xf numFmtId="10" fontId="4" fillId="0" borderId="9" xfId="0" applyNumberFormat="1" applyFont="1" applyBorder="1"/>
    <xf numFmtId="10" fontId="4" fillId="0" borderId="10" xfId="0" applyNumberFormat="1" applyFont="1" applyBorder="1"/>
    <xf numFmtId="0" fontId="18" fillId="0" borderId="7" xfId="0" applyFont="1" applyBorder="1"/>
    <xf numFmtId="10" fontId="10" fillId="0" borderId="7" xfId="0" applyNumberFormat="1" applyFont="1" applyBorder="1"/>
    <xf numFmtId="10" fontId="10" fillId="0" borderId="10" xfId="0" applyNumberFormat="1" applyFont="1" applyBorder="1"/>
    <xf numFmtId="0" fontId="10" fillId="2" borderId="36" xfId="0" applyFont="1" applyFill="1" applyBorder="1" applyAlignment="1">
      <alignment horizontal="center" vertical="center" wrapText="1"/>
    </xf>
    <xf numFmtId="0" fontId="4" fillId="2" borderId="0" xfId="0" applyFont="1" applyFill="1" applyAlignment="1">
      <alignment horizontal="right" vertical="center" wrapText="1"/>
    </xf>
    <xf numFmtId="49" fontId="7" fillId="2" borderId="3" xfId="0" applyNumberFormat="1" applyFont="1" applyFill="1" applyBorder="1" applyAlignment="1">
      <alignment horizontal="center" vertical="center" wrapText="1"/>
    </xf>
    <xf numFmtId="167" fontId="7" fillId="2" borderId="0" xfId="0" applyNumberFormat="1" applyFont="1" applyFill="1" applyAlignment="1">
      <alignment vertical="center" wrapText="1"/>
    </xf>
    <xf numFmtId="165" fontId="4" fillId="2" borderId="3" xfId="1" applyNumberFormat="1" applyFont="1" applyFill="1" applyBorder="1" applyAlignment="1">
      <alignment horizontal="right" vertical="center" wrapText="1"/>
    </xf>
    <xf numFmtId="165" fontId="10" fillId="2" borderId="0" xfId="1" applyNumberFormat="1" applyFont="1" applyFill="1" applyBorder="1" applyAlignment="1">
      <alignment horizontal="right" vertical="center" wrapText="1"/>
    </xf>
    <xf numFmtId="0" fontId="10" fillId="2" borderId="35" xfId="0" applyFont="1" applyFill="1" applyBorder="1" applyAlignment="1">
      <alignment horizontal="center" vertical="center" wrapText="1"/>
    </xf>
    <xf numFmtId="14" fontId="7" fillId="2" borderId="3" xfId="0" applyNumberFormat="1" applyFont="1" applyFill="1" applyBorder="1" applyAlignment="1">
      <alignment horizontal="left" vertical="center" wrapText="1"/>
    </xf>
    <xf numFmtId="3" fontId="4" fillId="22" borderId="7" xfId="0" applyNumberFormat="1" applyFont="1" applyFill="1" applyBorder="1" applyAlignment="1">
      <alignment vertical="center" wrapText="1"/>
    </xf>
    <xf numFmtId="3" fontId="6" fillId="12" borderId="7" xfId="0" applyNumberFormat="1" applyFont="1" applyFill="1" applyBorder="1" applyAlignment="1">
      <alignment vertical="center" wrapText="1"/>
    </xf>
    <xf numFmtId="3" fontId="4" fillId="0" borderId="7" xfId="0" applyNumberFormat="1" applyFont="1" applyBorder="1" applyAlignment="1">
      <alignment vertical="center" wrapText="1"/>
    </xf>
    <xf numFmtId="3" fontId="20" fillId="0" borderId="7" xfId="0" applyNumberFormat="1" applyFont="1" applyBorder="1" applyAlignment="1">
      <alignment vertical="center" wrapText="1"/>
    </xf>
    <xf numFmtId="3" fontId="20" fillId="22" borderId="7" xfId="0" applyNumberFormat="1" applyFont="1" applyFill="1" applyBorder="1" applyAlignment="1">
      <alignment vertical="center" wrapText="1"/>
    </xf>
    <xf numFmtId="3" fontId="6" fillId="0" borderId="7" xfId="0" applyNumberFormat="1" applyFont="1" applyBorder="1" applyAlignment="1">
      <alignment vertical="center" wrapText="1"/>
    </xf>
    <xf numFmtId="0" fontId="4" fillId="22" borderId="7" xfId="0" applyFont="1" applyFill="1" applyBorder="1" applyAlignment="1">
      <alignment vertical="center" wrapText="1"/>
    </xf>
    <xf numFmtId="3" fontId="10" fillId="0" borderId="7" xfId="0" applyNumberFormat="1" applyFont="1" applyBorder="1" applyAlignment="1">
      <alignment vertical="center" wrapText="1"/>
    </xf>
    <xf numFmtId="0" fontId="4" fillId="0" borderId="0" xfId="0" applyFont="1" applyAlignment="1">
      <alignment horizontal="center" vertical="center"/>
    </xf>
    <xf numFmtId="0" fontId="6" fillId="0" borderId="9" xfId="0" applyFont="1" applyBorder="1" applyAlignment="1">
      <alignment vertical="center" wrapText="1"/>
    </xf>
    <xf numFmtId="3" fontId="8" fillId="0" borderId="7" xfId="0" applyNumberFormat="1" applyFont="1" applyBorder="1" applyAlignment="1">
      <alignment vertical="center" wrapText="1"/>
    </xf>
    <xf numFmtId="0" fontId="8" fillId="0" borderId="0" xfId="0" applyFont="1"/>
    <xf numFmtId="0" fontId="8" fillId="0" borderId="19" xfId="0" applyFont="1" applyBorder="1" applyAlignment="1">
      <alignment vertical="center" wrapText="1"/>
    </xf>
    <xf numFmtId="0" fontId="10" fillId="0" borderId="19" xfId="0" applyFont="1" applyBorder="1" applyAlignment="1">
      <alignment vertical="center" wrapText="1"/>
    </xf>
    <xf numFmtId="4" fontId="4" fillId="0" borderId="7" xfId="0" applyNumberFormat="1" applyFont="1" applyBorder="1" applyAlignment="1">
      <alignment vertical="center" wrapText="1"/>
    </xf>
    <xf numFmtId="2" fontId="4" fillId="0" borderId="7" xfId="0" applyNumberFormat="1" applyFont="1" applyBorder="1" applyAlignment="1">
      <alignment vertical="center" wrapText="1"/>
    </xf>
    <xf numFmtId="4" fontId="10" fillId="0" borderId="7" xfId="0" applyNumberFormat="1" applyFont="1" applyBorder="1" applyAlignment="1">
      <alignment vertical="center" wrapText="1"/>
    </xf>
    <xf numFmtId="2" fontId="10" fillId="0" borderId="7" xfId="0" applyNumberFormat="1" applyFont="1" applyBorder="1" applyAlignment="1">
      <alignment vertical="center" wrapText="1"/>
    </xf>
    <xf numFmtId="0" fontId="6" fillId="0" borderId="7" xfId="0" applyFont="1" applyBorder="1" applyAlignment="1">
      <alignment horizontal="center"/>
    </xf>
    <xf numFmtId="0" fontId="4" fillId="2" borderId="0" xfId="0" applyFont="1" applyFill="1"/>
    <xf numFmtId="0" fontId="42" fillId="23" borderId="7" xfId="0" applyFont="1" applyFill="1" applyBorder="1" applyAlignment="1">
      <alignment vertical="center" wrapText="1"/>
    </xf>
    <xf numFmtId="0" fontId="42" fillId="23" borderId="14" xfId="0" applyFont="1" applyFill="1" applyBorder="1" applyAlignment="1">
      <alignment vertical="center" wrapText="1"/>
    </xf>
    <xf numFmtId="0" fontId="4" fillId="0" borderId="10" xfId="0" applyFont="1" applyBorder="1" applyAlignment="1">
      <alignment horizontal="left" vertical="center" wrapText="1" indent="3"/>
    </xf>
    <xf numFmtId="3" fontId="4" fillId="23" borderId="7" xfId="0" applyNumberFormat="1" applyFont="1" applyFill="1" applyBorder="1" applyAlignment="1">
      <alignment vertical="center" wrapText="1"/>
    </xf>
    <xf numFmtId="0" fontId="6" fillId="0" borderId="0" xfId="0" applyFont="1" applyAlignment="1">
      <alignment horizontal="center" vertical="center"/>
    </xf>
    <xf numFmtId="165" fontId="6" fillId="22" borderId="7" xfId="1" applyNumberFormat="1" applyFont="1" applyFill="1" applyBorder="1" applyAlignment="1">
      <alignment vertical="center"/>
    </xf>
    <xf numFmtId="165" fontId="6" fillId="27" borderId="7" xfId="1" applyNumberFormat="1" applyFont="1" applyFill="1" applyBorder="1" applyAlignment="1">
      <alignment vertical="center"/>
    </xf>
    <xf numFmtId="14" fontId="7" fillId="2" borderId="0" xfId="0" applyNumberFormat="1" applyFont="1" applyFill="1" applyAlignment="1">
      <alignment horizontal="center" vertical="center" wrapText="1"/>
    </xf>
    <xf numFmtId="0" fontId="6" fillId="0" borderId="0" xfId="0" applyFont="1" applyAlignment="1">
      <alignment vertical="center"/>
    </xf>
    <xf numFmtId="0" fontId="6" fillId="0" borderId="5" xfId="0" applyFont="1" applyBorder="1" applyAlignment="1">
      <alignment vertical="center"/>
    </xf>
    <xf numFmtId="165" fontId="10" fillId="2" borderId="3" xfId="1" applyNumberFormat="1" applyFont="1" applyFill="1" applyBorder="1" applyAlignment="1">
      <alignment horizontal="left" vertical="center" wrapText="1"/>
    </xf>
    <xf numFmtId="165" fontId="4" fillId="2" borderId="3" xfId="1" applyNumberFormat="1" applyFont="1" applyFill="1" applyBorder="1" applyAlignment="1">
      <alignment horizontal="left" vertical="center" wrapText="1"/>
    </xf>
    <xf numFmtId="165" fontId="4" fillId="0" borderId="0" xfId="0" applyNumberFormat="1" applyFont="1"/>
    <xf numFmtId="0" fontId="3" fillId="4" borderId="0" xfId="0" applyFont="1" applyFill="1"/>
    <xf numFmtId="0" fontId="40" fillId="4" borderId="0" xfId="0" applyFont="1" applyFill="1"/>
    <xf numFmtId="0" fontId="4" fillId="4" borderId="0" xfId="0" applyFont="1" applyFill="1"/>
    <xf numFmtId="165" fontId="10" fillId="2" borderId="3" xfId="1" applyNumberFormat="1" applyFont="1" applyFill="1" applyBorder="1" applyAlignment="1">
      <alignment horizontal="right" vertical="center" wrapText="1"/>
    </xf>
    <xf numFmtId="0" fontId="10" fillId="2" borderId="0" xfId="0" applyFont="1" applyFill="1"/>
    <xf numFmtId="165" fontId="4" fillId="2" borderId="0" xfId="1" applyNumberFormat="1" applyFont="1" applyFill="1" applyBorder="1" applyAlignment="1">
      <alignment vertical="center" wrapText="1"/>
    </xf>
    <xf numFmtId="0" fontId="4" fillId="30" borderId="0" xfId="0" applyFont="1" applyFill="1"/>
    <xf numFmtId="0" fontId="8" fillId="0" borderId="7" xfId="0" applyFont="1" applyBorder="1" applyAlignment="1">
      <alignment horizontal="center"/>
    </xf>
    <xf numFmtId="0" fontId="8" fillId="0" borderId="14" xfId="0" applyFont="1" applyBorder="1" applyAlignment="1">
      <alignment horizontal="center"/>
    </xf>
    <xf numFmtId="0" fontId="8" fillId="0" borderId="7" xfId="0" applyFont="1" applyBorder="1" applyAlignment="1">
      <alignment horizontal="left" vertical="center"/>
    </xf>
    <xf numFmtId="165" fontId="8" fillId="0" borderId="7" xfId="1" applyNumberFormat="1" applyFont="1" applyBorder="1" applyAlignment="1">
      <alignment horizontal="center"/>
    </xf>
    <xf numFmtId="0" fontId="6" fillId="0" borderId="7" xfId="0" applyFont="1" applyBorder="1" applyAlignment="1">
      <alignment horizontal="left" wrapText="1"/>
    </xf>
    <xf numFmtId="165" fontId="6" fillId="0" borderId="7" xfId="1" applyNumberFormat="1" applyFont="1" applyBorder="1" applyAlignment="1">
      <alignment horizontal="center"/>
    </xf>
    <xf numFmtId="0" fontId="6" fillId="0" borderId="7" xfId="0" applyFont="1" applyBorder="1"/>
    <xf numFmtId="49" fontId="43" fillId="0" borderId="7" xfId="0" applyNumberFormat="1" applyFont="1" applyBorder="1" applyAlignment="1">
      <alignment horizontal="center" vertical="center"/>
    </xf>
    <xf numFmtId="0" fontId="12" fillId="0" borderId="7" xfId="0" applyFont="1" applyBorder="1" applyAlignment="1">
      <alignment horizontal="justify" vertical="center" wrapText="1"/>
    </xf>
    <xf numFmtId="0" fontId="11" fillId="5" borderId="7" xfId="0" applyFont="1" applyFill="1" applyBorder="1" applyAlignment="1">
      <alignment vertical="center"/>
    </xf>
    <xf numFmtId="0" fontId="4" fillId="0" borderId="7" xfId="0" applyFont="1" applyBorder="1" applyAlignment="1">
      <alignment horizontal="center" wrapText="1"/>
    </xf>
    <xf numFmtId="0" fontId="11" fillId="0" borderId="7" xfId="0" applyFont="1" applyBorder="1" applyAlignment="1">
      <alignment horizontal="left" vertical="center" wrapText="1" indent="3"/>
    </xf>
    <xf numFmtId="165" fontId="11" fillId="5" borderId="7" xfId="1" applyNumberFormat="1" applyFont="1" applyFill="1" applyBorder="1" applyAlignment="1">
      <alignment vertical="center"/>
    </xf>
    <xf numFmtId="0" fontId="11" fillId="0" borderId="7" xfId="0" applyFont="1" applyBorder="1" applyAlignment="1">
      <alignment horizontal="left" vertical="center" wrapText="1" indent="2"/>
    </xf>
    <xf numFmtId="0" fontId="10" fillId="2" borderId="7" xfId="0" applyFont="1" applyFill="1" applyBorder="1" applyAlignment="1">
      <alignment vertical="center" wrapText="1"/>
    </xf>
    <xf numFmtId="3" fontId="10" fillId="2" borderId="7" xfId="0" applyNumberFormat="1" applyFont="1" applyFill="1" applyBorder="1" applyAlignment="1">
      <alignment vertical="center" wrapText="1"/>
    </xf>
    <xf numFmtId="0" fontId="4" fillId="2" borderId="7" xfId="0" applyFont="1" applyFill="1" applyBorder="1" applyAlignment="1">
      <alignment vertical="center" wrapText="1"/>
    </xf>
    <xf numFmtId="3" fontId="4" fillId="18" borderId="7" xfId="0" applyNumberFormat="1" applyFont="1" applyFill="1" applyBorder="1" applyAlignment="1">
      <alignment vertical="center" wrapText="1"/>
    </xf>
    <xf numFmtId="0" fontId="4" fillId="2" borderId="7" xfId="0" applyFont="1" applyFill="1" applyBorder="1" applyAlignment="1">
      <alignment horizontal="justify" vertical="center" wrapText="1"/>
    </xf>
    <xf numFmtId="0" fontId="10" fillId="22" borderId="39" xfId="0" applyFont="1" applyFill="1" applyBorder="1" applyAlignment="1">
      <alignment horizontal="centerContinuous" vertical="center" wrapText="1"/>
    </xf>
    <xf numFmtId="0" fontId="10" fillId="22" borderId="40" xfId="0" applyFont="1" applyFill="1" applyBorder="1" applyAlignment="1">
      <alignment horizontal="centerContinuous" vertical="center" wrapText="1"/>
    </xf>
    <xf numFmtId="0" fontId="6" fillId="2" borderId="41" xfId="0" applyFont="1" applyFill="1" applyBorder="1" applyAlignment="1">
      <alignment horizontal="left" vertical="center" wrapText="1"/>
    </xf>
    <xf numFmtId="1" fontId="4" fillId="11" borderId="27" xfId="0" applyNumberFormat="1" applyFont="1" applyFill="1" applyBorder="1" applyAlignment="1">
      <alignment horizontal="right" vertical="center" wrapText="1"/>
    </xf>
    <xf numFmtId="1" fontId="4" fillId="2" borderId="27" xfId="0" applyNumberFormat="1" applyFont="1" applyFill="1" applyBorder="1" applyAlignment="1">
      <alignment horizontal="right" vertical="center" wrapText="1"/>
    </xf>
    <xf numFmtId="0" fontId="8" fillId="0" borderId="0" xfId="8" applyFont="1"/>
    <xf numFmtId="0" fontId="14" fillId="0" borderId="0" xfId="8"/>
    <xf numFmtId="0" fontId="8" fillId="0" borderId="7" xfId="15" applyFont="1" applyBorder="1" applyAlignment="1">
      <alignment horizontal="center" vertical="center" wrapText="1"/>
    </xf>
    <xf numFmtId="0" fontId="6" fillId="0" borderId="7" xfId="15" applyFont="1" applyBorder="1" applyAlignment="1">
      <alignment horizontal="center" vertical="center" wrapText="1"/>
    </xf>
    <xf numFmtId="0" fontId="6" fillId="0" borderId="7" xfId="15" applyFont="1" applyBorder="1" applyAlignment="1">
      <alignment horizontal="left" vertical="center" wrapText="1"/>
    </xf>
    <xf numFmtId="3" fontId="6" fillId="0" borderId="11" xfId="0" applyNumberFormat="1" applyFont="1" applyBorder="1" applyAlignment="1">
      <alignment wrapText="1"/>
    </xf>
    <xf numFmtId="0" fontId="6" fillId="0" borderId="7" xfId="15" applyFont="1" applyBorder="1" applyAlignment="1">
      <alignment vertical="center" wrapText="1"/>
    </xf>
    <xf numFmtId="3" fontId="6" fillId="0" borderId="4" xfId="0" applyNumberFormat="1" applyFont="1" applyBorder="1" applyAlignment="1">
      <alignment wrapText="1"/>
    </xf>
    <xf numFmtId="0" fontId="6" fillId="28" borderId="4" xfId="0" applyFont="1" applyFill="1" applyBorder="1" applyAlignment="1">
      <alignment wrapText="1"/>
    </xf>
    <xf numFmtId="0" fontId="6" fillId="0" borderId="7" xfId="15" quotePrefix="1" applyFont="1" applyBorder="1" applyAlignment="1">
      <alignment horizontal="center" vertical="center" wrapText="1"/>
    </xf>
    <xf numFmtId="3" fontId="6" fillId="0" borderId="7" xfId="1" applyNumberFormat="1" applyFont="1" applyBorder="1" applyAlignment="1">
      <alignment horizontal="right" vertical="center" wrapText="1"/>
    </xf>
    <xf numFmtId="165" fontId="4" fillId="18" borderId="7" xfId="1" applyNumberFormat="1" applyFont="1" applyFill="1" applyBorder="1" applyAlignment="1">
      <alignment vertical="center" wrapText="1"/>
    </xf>
    <xf numFmtId="0" fontId="10" fillId="0" borderId="43" xfId="0" applyFont="1" applyBorder="1" applyAlignment="1">
      <alignment horizontal="center" vertical="center" wrapText="1"/>
    </xf>
    <xf numFmtId="0" fontId="16" fillId="0" borderId="7" xfId="0" applyFont="1" applyBorder="1" applyAlignment="1">
      <alignment vertical="center"/>
    </xf>
    <xf numFmtId="0" fontId="10" fillId="17" borderId="7" xfId="0" applyFont="1" applyFill="1" applyBorder="1" applyAlignment="1">
      <alignment vertical="center"/>
    </xf>
    <xf numFmtId="0" fontId="10" fillId="17" borderId="7" xfId="0" applyFont="1" applyFill="1" applyBorder="1" applyAlignment="1">
      <alignment horizontal="center" vertical="center"/>
    </xf>
    <xf numFmtId="0" fontId="4" fillId="24" borderId="7" xfId="0" applyFont="1" applyFill="1" applyBorder="1" applyAlignment="1">
      <alignment horizontal="center" vertical="center" wrapText="1"/>
    </xf>
    <xf numFmtId="0" fontId="4" fillId="24" borderId="7" xfId="0" applyFont="1" applyFill="1" applyBorder="1" applyAlignment="1">
      <alignment vertical="center" wrapText="1"/>
    </xf>
    <xf numFmtId="165" fontId="10" fillId="24" borderId="7" xfId="1" applyNumberFormat="1" applyFont="1" applyFill="1" applyBorder="1" applyAlignment="1">
      <alignment horizontal="right" vertical="top" wrapText="1"/>
    </xf>
    <xf numFmtId="165" fontId="10" fillId="24" borderId="7" xfId="1" applyNumberFormat="1" applyFont="1" applyFill="1" applyBorder="1" applyAlignment="1">
      <alignment horizontal="right" vertical="center" wrapText="1"/>
    </xf>
    <xf numFmtId="165" fontId="10" fillId="24" borderId="7" xfId="1" applyNumberFormat="1" applyFont="1" applyFill="1" applyBorder="1" applyAlignment="1">
      <alignment horizontal="right" vertical="center"/>
    </xf>
    <xf numFmtId="0" fontId="18" fillId="0" borderId="7" xfId="0" applyFont="1" applyBorder="1" applyAlignment="1">
      <alignment horizontal="left" vertical="center" wrapText="1" indent="2"/>
    </xf>
    <xf numFmtId="165" fontId="4" fillId="0" borderId="7" xfId="1" applyNumberFormat="1" applyFont="1" applyBorder="1" applyAlignment="1">
      <alignment horizontal="right" vertical="center"/>
    </xf>
    <xf numFmtId="165" fontId="18" fillId="23" borderId="7" xfId="1" applyNumberFormat="1" applyFont="1" applyFill="1" applyBorder="1" applyAlignment="1">
      <alignment horizontal="right" vertical="center" wrapText="1"/>
    </xf>
    <xf numFmtId="0" fontId="4" fillId="24" borderId="7" xfId="0" applyFont="1" applyFill="1" applyBorder="1" applyAlignment="1">
      <alignment horizontal="center" vertical="center"/>
    </xf>
    <xf numFmtId="165" fontId="4" fillId="2" borderId="7" xfId="1" applyNumberFormat="1" applyFont="1" applyFill="1" applyBorder="1" applyAlignment="1">
      <alignment horizontal="right" vertical="center" wrapText="1"/>
    </xf>
    <xf numFmtId="165" fontId="4" fillId="25" borderId="7" xfId="1" applyNumberFormat="1" applyFont="1" applyFill="1" applyBorder="1" applyAlignment="1">
      <alignment horizontal="right" vertical="center" wrapText="1"/>
    </xf>
    <xf numFmtId="165" fontId="4" fillId="23" borderId="7" xfId="1" applyNumberFormat="1" applyFont="1" applyFill="1" applyBorder="1" applyAlignment="1">
      <alignment vertical="center"/>
    </xf>
    <xf numFmtId="165" fontId="10" fillId="0" borderId="7" xfId="1" applyNumberFormat="1" applyFont="1" applyBorder="1" applyAlignment="1">
      <alignment horizontal="center" vertical="center"/>
    </xf>
    <xf numFmtId="0" fontId="10" fillId="17" borderId="7" xfId="0" applyFont="1" applyFill="1" applyBorder="1" applyAlignment="1">
      <alignment horizontal="left" vertical="center"/>
    </xf>
    <xf numFmtId="0" fontId="4" fillId="23" borderId="7" xfId="0" applyFont="1" applyFill="1" applyBorder="1" applyAlignment="1">
      <alignment vertical="center" wrapText="1"/>
    </xf>
    <xf numFmtId="3" fontId="10" fillId="23" borderId="7" xfId="0" applyNumberFormat="1" applyFont="1" applyFill="1" applyBorder="1" applyAlignment="1">
      <alignment horizontal="right" vertical="center" wrapText="1"/>
    </xf>
    <xf numFmtId="3" fontId="10" fillId="24" borderId="7" xfId="1" applyNumberFormat="1" applyFont="1" applyFill="1" applyBorder="1" applyAlignment="1">
      <alignment horizontal="right" vertical="center" wrapText="1"/>
    </xf>
    <xf numFmtId="0" fontId="4" fillId="23" borderId="7" xfId="0" applyFont="1" applyFill="1" applyBorder="1" applyAlignment="1">
      <alignment horizontal="center" vertical="center" wrapText="1"/>
    </xf>
    <xf numFmtId="3" fontId="10" fillId="24" borderId="7" xfId="0" applyNumberFormat="1" applyFont="1" applyFill="1" applyBorder="1" applyAlignment="1">
      <alignment horizontal="right" vertical="center" wrapText="1"/>
    </xf>
    <xf numFmtId="0" fontId="32" fillId="0" borderId="7" xfId="0" applyFont="1" applyBorder="1" applyAlignment="1">
      <alignment horizontal="left" vertical="center" wrapText="1" indent="2"/>
    </xf>
    <xf numFmtId="3" fontId="6" fillId="0" borderId="7" xfId="0" applyNumberFormat="1" applyFont="1" applyBorder="1" applyAlignment="1">
      <alignment horizontal="right" vertical="center" wrapText="1"/>
    </xf>
    <xf numFmtId="0" fontId="18" fillId="0" borderId="7" xfId="0" applyFont="1" applyBorder="1" applyAlignment="1">
      <alignment horizontal="left" vertical="center" wrapText="1" indent="4"/>
    </xf>
    <xf numFmtId="1" fontId="10" fillId="24" borderId="7" xfId="0" applyNumberFormat="1" applyFont="1" applyFill="1" applyBorder="1" applyAlignment="1">
      <alignment vertical="center" wrapText="1"/>
    </xf>
    <xf numFmtId="3" fontId="10" fillId="24" borderId="7" xfId="0" quotePrefix="1" applyNumberFormat="1" applyFont="1" applyFill="1" applyBorder="1" applyAlignment="1">
      <alignment horizontal="right" vertical="center" wrapText="1"/>
    </xf>
    <xf numFmtId="3" fontId="4" fillId="23" borderId="7" xfId="0" applyNumberFormat="1" applyFont="1" applyFill="1" applyBorder="1" applyAlignment="1">
      <alignment horizontal="right" vertical="center" wrapText="1"/>
    </xf>
    <xf numFmtId="3" fontId="4" fillId="2" borderId="7" xfId="0" applyNumberFormat="1" applyFont="1" applyFill="1" applyBorder="1" applyAlignment="1">
      <alignment horizontal="right" vertical="center" wrapText="1"/>
    </xf>
    <xf numFmtId="3" fontId="6" fillId="2" borderId="7" xfId="0" applyNumberFormat="1" applyFont="1" applyFill="1" applyBorder="1" applyAlignment="1">
      <alignment horizontal="right" vertical="center" wrapText="1"/>
    </xf>
    <xf numFmtId="3" fontId="6" fillId="2" borderId="7" xfId="1" applyNumberFormat="1" applyFont="1" applyFill="1" applyBorder="1" applyAlignment="1">
      <alignment horizontal="right" vertical="center" wrapText="1"/>
    </xf>
    <xf numFmtId="0" fontId="4" fillId="25" borderId="7" xfId="0" applyFont="1" applyFill="1" applyBorder="1" applyAlignment="1">
      <alignment vertical="center" wrapText="1"/>
    </xf>
    <xf numFmtId="3" fontId="10" fillId="24" borderId="7" xfId="1" quotePrefix="1" applyNumberFormat="1" applyFont="1" applyFill="1" applyBorder="1" applyAlignment="1">
      <alignment horizontal="right" vertical="center" wrapText="1"/>
    </xf>
    <xf numFmtId="0" fontId="4" fillId="23" borderId="7" xfId="0" applyFont="1" applyFill="1" applyBorder="1" applyAlignment="1">
      <alignment vertical="center"/>
    </xf>
    <xf numFmtId="3" fontId="4" fillId="23" borderId="7" xfId="0" applyNumberFormat="1" applyFont="1" applyFill="1" applyBorder="1" applyAlignment="1">
      <alignment horizontal="right" vertical="center"/>
    </xf>
    <xf numFmtId="3" fontId="10" fillId="0" borderId="7" xfId="0" applyNumberFormat="1" applyFont="1" applyBorder="1" applyAlignment="1">
      <alignment horizontal="right" vertical="center"/>
    </xf>
    <xf numFmtId="0" fontId="4" fillId="23" borderId="7" xfId="0" applyFont="1" applyFill="1" applyBorder="1" applyAlignment="1">
      <alignment horizontal="right" vertical="center"/>
    </xf>
    <xf numFmtId="9" fontId="10" fillId="0" borderId="7" xfId="0" applyNumberFormat="1" applyFont="1" applyBorder="1" applyAlignment="1">
      <alignment horizontal="right" vertical="center"/>
    </xf>
    <xf numFmtId="0" fontId="10" fillId="0" borderId="19" xfId="0" applyFont="1" applyBorder="1" applyAlignment="1">
      <alignment horizontal="center" vertical="center" wrapText="1"/>
    </xf>
    <xf numFmtId="0" fontId="16" fillId="0" borderId="1" xfId="0" applyFont="1" applyBorder="1" applyAlignment="1">
      <alignment vertical="center"/>
    </xf>
    <xf numFmtId="0" fontId="16" fillId="0" borderId="0" xfId="0" applyFont="1" applyAlignment="1">
      <alignment vertical="center"/>
    </xf>
    <xf numFmtId="0" fontId="10" fillId="0" borderId="44" xfId="0" applyFont="1" applyBorder="1" applyAlignment="1">
      <alignment horizontal="center" vertical="center" wrapText="1"/>
    </xf>
    <xf numFmtId="0" fontId="10" fillId="0" borderId="14" xfId="0" applyFont="1" applyBorder="1" applyAlignment="1">
      <alignment horizontal="center" vertical="center" wrapText="1"/>
    </xf>
    <xf numFmtId="0" fontId="10" fillId="17" borderId="14" xfId="0" applyFont="1" applyFill="1" applyBorder="1" applyAlignment="1">
      <alignment vertical="center"/>
    </xf>
    <xf numFmtId="0" fontId="6" fillId="0" borderId="11" xfId="0" applyFont="1" applyBorder="1" applyAlignment="1">
      <alignment wrapText="1"/>
    </xf>
    <xf numFmtId="1" fontId="10" fillId="24" borderId="7" xfId="1" applyNumberFormat="1" applyFont="1" applyFill="1" applyBorder="1" applyAlignment="1">
      <alignment horizontal="right" vertical="center" wrapText="1"/>
    </xf>
    <xf numFmtId="0" fontId="12" fillId="0" borderId="11" xfId="0" applyFont="1" applyBorder="1" applyAlignment="1">
      <alignment wrapText="1"/>
    </xf>
    <xf numFmtId="3" fontId="12" fillId="0" borderId="7" xfId="0" applyNumberFormat="1" applyFont="1" applyBorder="1" applyAlignment="1">
      <alignment wrapText="1"/>
    </xf>
    <xf numFmtId="3" fontId="12" fillId="0" borderId="11" xfId="0" applyNumberFormat="1" applyFont="1" applyBorder="1" applyAlignment="1">
      <alignment wrapText="1"/>
    </xf>
    <xf numFmtId="164" fontId="4" fillId="2" borderId="36" xfId="1" applyFont="1" applyFill="1" applyBorder="1" applyAlignment="1">
      <alignment horizontal="center" vertical="center" wrapText="1"/>
    </xf>
    <xf numFmtId="170" fontId="11" fillId="0" borderId="7" xfId="0" applyNumberFormat="1" applyFont="1" applyBorder="1" applyAlignment="1">
      <alignment horizontal="right" vertical="center" wrapText="1"/>
    </xf>
    <xf numFmtId="0" fontId="8" fillId="0" borderId="0" xfId="5" applyFont="1" applyAlignment="1">
      <alignment horizontal="left" vertical="top"/>
    </xf>
    <xf numFmtId="0" fontId="8" fillId="0" borderId="7" xfId="5" applyFont="1" applyBorder="1" applyAlignment="1">
      <alignment vertical="top" wrapText="1"/>
    </xf>
    <xf numFmtId="173" fontId="11" fillId="15" borderId="7" xfId="0" applyNumberFormat="1" applyFont="1" applyFill="1" applyBorder="1" applyAlignment="1">
      <alignment wrapText="1"/>
    </xf>
    <xf numFmtId="0" fontId="6" fillId="0" borderId="7" xfId="0" applyFont="1" applyBorder="1" applyAlignment="1">
      <alignment horizontal="right" vertical="center"/>
    </xf>
    <xf numFmtId="175" fontId="6" fillId="0" borderId="7" xfId="0" applyNumberFormat="1" applyFont="1" applyBorder="1" applyAlignment="1">
      <alignment horizontal="right" vertical="center"/>
    </xf>
    <xf numFmtId="176" fontId="6" fillId="0" borderId="7" xfId="0" applyNumberFormat="1" applyFont="1" applyBorder="1" applyAlignment="1">
      <alignment vertical="center"/>
    </xf>
    <xf numFmtId="174" fontId="6" fillId="0" borderId="7" xfId="1" applyNumberFormat="1" applyFont="1" applyBorder="1"/>
    <xf numFmtId="173" fontId="6" fillId="0" borderId="7" xfId="1" applyNumberFormat="1" applyFont="1" applyBorder="1"/>
    <xf numFmtId="173" fontId="6" fillId="0" borderId="7" xfId="1" quotePrefix="1" applyNumberFormat="1" applyFont="1" applyBorder="1"/>
    <xf numFmtId="10" fontId="6" fillId="0" borderId="7" xfId="2" applyNumberFormat="1" applyFont="1" applyBorder="1" applyAlignment="1">
      <alignment horizontal="right" wrapText="1"/>
    </xf>
    <xf numFmtId="177" fontId="4" fillId="21" borderId="7" xfId="0" applyNumberFormat="1" applyFont="1" applyFill="1" applyBorder="1" applyAlignment="1">
      <alignment horizontal="center" vertical="center" wrapText="1"/>
    </xf>
    <xf numFmtId="177" fontId="4" fillId="21" borderId="7" xfId="10" applyNumberFormat="1" applyFont="1" applyFill="1" applyBorder="1" applyAlignment="1">
      <alignment horizontal="center" vertical="center" wrapText="1"/>
    </xf>
    <xf numFmtId="177" fontId="6" fillId="21" borderId="7" xfId="0" applyNumberFormat="1" applyFont="1" applyFill="1" applyBorder="1" applyAlignment="1">
      <alignment horizontal="center" vertical="center" wrapText="1"/>
    </xf>
    <xf numFmtId="177" fontId="6" fillId="21" borderId="7" xfId="10" applyNumberFormat="1" applyFont="1" applyFill="1" applyBorder="1" applyAlignment="1">
      <alignment horizontal="center" vertical="center" wrapText="1"/>
    </xf>
    <xf numFmtId="0" fontId="8" fillId="0" borderId="0" xfId="5" applyFont="1" applyAlignment="1">
      <alignment horizontal="left" vertical="center"/>
    </xf>
    <xf numFmtId="10" fontId="6" fillId="0" borderId="7" xfId="0" applyNumberFormat="1" applyFont="1" applyBorder="1" applyAlignment="1">
      <alignment horizontal="right" vertical="center"/>
    </xf>
    <xf numFmtId="10" fontId="6" fillId="0" borderId="7" xfId="2" applyNumberFormat="1" applyFont="1" applyFill="1" applyBorder="1" applyAlignment="1">
      <alignment horizontal="right"/>
    </xf>
    <xf numFmtId="10" fontId="6" fillId="0" borderId="7" xfId="2" quotePrefix="1" applyNumberFormat="1" applyFont="1" applyFill="1" applyBorder="1" applyAlignment="1">
      <alignment horizontal="right"/>
    </xf>
    <xf numFmtId="10" fontId="4" fillId="0" borderId="7" xfId="2" applyNumberFormat="1" applyFont="1" applyFill="1" applyBorder="1" applyAlignment="1">
      <alignment horizontal="right"/>
    </xf>
    <xf numFmtId="172" fontId="4" fillId="18" borderId="11" xfId="0" applyNumberFormat="1" applyFont="1" applyFill="1" applyBorder="1" applyAlignment="1">
      <alignment wrapText="1"/>
    </xf>
    <xf numFmtId="172" fontId="4" fillId="18" borderId="7" xfId="0" applyNumberFormat="1" applyFont="1" applyFill="1" applyBorder="1" applyAlignment="1">
      <alignment wrapText="1"/>
    </xf>
    <xf numFmtId="172" fontId="10" fillId="0" borderId="11" xfId="0" applyNumberFormat="1" applyFont="1" applyBorder="1" applyAlignment="1">
      <alignment wrapText="1"/>
    </xf>
    <xf numFmtId="164" fontId="4" fillId="0" borderId="0" xfId="1" applyFont="1"/>
    <xf numFmtId="178" fontId="44" fillId="0" borderId="7" xfId="10" applyNumberFormat="1" applyFont="1" applyFill="1" applyBorder="1" applyAlignment="1">
      <alignment horizontal="left" vertical="center" wrapText="1"/>
    </xf>
    <xf numFmtId="178" fontId="45" fillId="0" borderId="7" xfId="10" applyNumberFormat="1" applyFont="1" applyFill="1" applyBorder="1" applyAlignment="1">
      <alignment horizontal="left" vertical="center" wrapText="1"/>
    </xf>
    <xf numFmtId="178" fontId="45" fillId="0" borderId="14" xfId="10" applyNumberFormat="1" applyFont="1" applyFill="1" applyBorder="1" applyAlignment="1">
      <alignment horizontal="left" vertical="center" wrapText="1"/>
    </xf>
    <xf numFmtId="178" fontId="45" fillId="0" borderId="7" xfId="10" applyNumberFormat="1" applyFont="1" applyFill="1" applyBorder="1" applyAlignment="1">
      <alignment vertical="center" wrapText="1"/>
    </xf>
    <xf numFmtId="178" fontId="45" fillId="0" borderId="7" xfId="17" applyNumberFormat="1" applyFont="1" applyBorder="1" applyAlignment="1">
      <alignment horizontal="left" vertical="center" wrapText="1"/>
    </xf>
    <xf numFmtId="178" fontId="44" fillId="0" borderId="14" xfId="10" applyNumberFormat="1" applyFont="1" applyFill="1" applyBorder="1" applyAlignment="1">
      <alignment horizontal="left" vertical="center" wrapText="1"/>
    </xf>
    <xf numFmtId="178" fontId="44" fillId="0" borderId="7" xfId="10" applyNumberFormat="1" applyFont="1" applyFill="1" applyBorder="1" applyAlignment="1">
      <alignment horizontal="left" vertical="center"/>
    </xf>
    <xf numFmtId="178" fontId="44" fillId="0" borderId="14" xfId="10" applyNumberFormat="1" applyFont="1" applyFill="1" applyBorder="1" applyAlignment="1">
      <alignment vertical="center" wrapText="1"/>
    </xf>
    <xf numFmtId="178" fontId="46" fillId="0" borderId="11" xfId="10" applyNumberFormat="1" applyFont="1" applyFill="1" applyBorder="1" applyAlignment="1">
      <alignment horizontal="left" vertical="center" wrapText="1"/>
    </xf>
    <xf numFmtId="178" fontId="45" fillId="0" borderId="14" xfId="10" applyNumberFormat="1" applyFont="1" applyFill="1" applyBorder="1" applyAlignment="1">
      <alignment vertical="center" wrapText="1"/>
    </xf>
    <xf numFmtId="178" fontId="45" fillId="0" borderId="7" xfId="10" applyNumberFormat="1" applyFont="1" applyFill="1" applyBorder="1" applyAlignment="1">
      <alignment horizontal="left" vertical="center"/>
    </xf>
    <xf numFmtId="178" fontId="47" fillId="0" borderId="14" xfId="10" applyNumberFormat="1" applyFont="1" applyFill="1" applyBorder="1" applyAlignment="1">
      <alignment horizontal="left" vertical="center" wrapText="1"/>
    </xf>
    <xf numFmtId="164" fontId="10" fillId="0" borderId="7" xfId="1" applyFont="1" applyFill="1" applyBorder="1" applyAlignment="1">
      <alignment vertical="center" wrapText="1"/>
    </xf>
    <xf numFmtId="4" fontId="3" fillId="4" borderId="0" xfId="0" applyNumberFormat="1" applyFont="1" applyFill="1" applyAlignment="1">
      <alignment vertical="center"/>
    </xf>
    <xf numFmtId="4" fontId="3" fillId="2" borderId="0" xfId="0" applyNumberFormat="1" applyFont="1" applyFill="1" applyAlignment="1">
      <alignment vertical="center"/>
    </xf>
    <xf numFmtId="4" fontId="10" fillId="0" borderId="19" xfId="0" applyNumberFormat="1" applyFont="1" applyBorder="1" applyAlignment="1">
      <alignment vertical="center" wrapText="1"/>
    </xf>
    <xf numFmtId="4" fontId="4" fillId="0" borderId="0" xfId="0" applyNumberFormat="1" applyFont="1"/>
    <xf numFmtId="3" fontId="6" fillId="2" borderId="7" xfId="18" applyNumberFormat="1" applyFont="1" applyFill="1" applyBorder="1" applyAlignment="1">
      <alignment vertical="top" wrapText="1"/>
    </xf>
    <xf numFmtId="165" fontId="10" fillId="11" borderId="3" xfId="1" applyNumberFormat="1" applyFont="1" applyFill="1" applyBorder="1" applyAlignment="1">
      <alignment horizontal="center" vertical="center" wrapText="1"/>
    </xf>
    <xf numFmtId="43" fontId="4" fillId="0" borderId="0" xfId="0" applyNumberFormat="1" applyFont="1"/>
    <xf numFmtId="165" fontId="4" fillId="2" borderId="35" xfId="1" applyNumberFormat="1" applyFont="1" applyFill="1" applyBorder="1" applyAlignment="1">
      <alignment horizontal="center" vertical="center" wrapText="1"/>
    </xf>
    <xf numFmtId="165" fontId="4" fillId="2" borderId="36" xfId="1" applyNumberFormat="1" applyFont="1" applyFill="1" applyBorder="1" applyAlignment="1">
      <alignment horizontal="center" vertical="center" wrapText="1"/>
    </xf>
    <xf numFmtId="0" fontId="4" fillId="0" borderId="19" xfId="0" applyFont="1" applyBorder="1" applyAlignment="1">
      <alignment horizontal="center" vertical="center"/>
    </xf>
    <xf numFmtId="165" fontId="11" fillId="20" borderId="7" xfId="1" applyNumberFormat="1" applyFont="1" applyFill="1" applyBorder="1" applyAlignment="1">
      <alignment horizontal="center" vertical="center" wrapText="1"/>
    </xf>
    <xf numFmtId="165" fontId="8" fillId="0" borderId="7" xfId="1" applyNumberFormat="1" applyFont="1" applyBorder="1"/>
    <xf numFmtId="165" fontId="8" fillId="0" borderId="7" xfId="1" quotePrefix="1" applyNumberFormat="1" applyFont="1" applyBorder="1" applyAlignment="1">
      <alignment wrapText="1"/>
    </xf>
    <xf numFmtId="10" fontId="6" fillId="0" borderId="11" xfId="2" applyNumberFormat="1" applyFont="1" applyBorder="1" applyAlignment="1">
      <alignment horizontal="right" wrapText="1"/>
    </xf>
    <xf numFmtId="10" fontId="6" fillId="0" borderId="14" xfId="2" applyNumberFormat="1" applyFont="1" applyBorder="1" applyAlignment="1">
      <alignment horizontal="right" wrapText="1"/>
    </xf>
    <xf numFmtId="10" fontId="6" fillId="0" borderId="4" xfId="2" applyNumberFormat="1" applyFont="1" applyBorder="1" applyAlignment="1">
      <alignment horizontal="right" wrapText="1"/>
    </xf>
    <xf numFmtId="170" fontId="4" fillId="0" borderId="0" xfId="0" applyNumberFormat="1" applyFont="1"/>
    <xf numFmtId="9" fontId="6" fillId="0" borderId="0" xfId="0" applyNumberFormat="1" applyFont="1"/>
    <xf numFmtId="9" fontId="6" fillId="0" borderId="7" xfId="1" applyNumberFormat="1" applyFont="1" applyBorder="1" applyAlignment="1">
      <alignment vertical="center" wrapText="1"/>
    </xf>
    <xf numFmtId="10" fontId="11" fillId="0" borderId="7" xfId="2" applyNumberFormat="1" applyFont="1" applyFill="1" applyBorder="1" applyAlignment="1">
      <alignment horizontal="right" vertical="center" wrapText="1"/>
    </xf>
    <xf numFmtId="0" fontId="1" fillId="0" borderId="0" xfId="19"/>
    <xf numFmtId="4" fontId="4" fillId="0" borderId="11" xfId="0" applyNumberFormat="1" applyFont="1" applyBorder="1" applyAlignment="1">
      <alignment wrapText="1"/>
    </xf>
    <xf numFmtId="10" fontId="4" fillId="0" borderId="11" xfId="2" applyNumberFormat="1" applyFont="1" applyBorder="1" applyAlignment="1">
      <alignment wrapText="1"/>
    </xf>
    <xf numFmtId="164" fontId="4" fillId="0" borderId="11" xfId="1" applyFont="1" applyBorder="1" applyAlignment="1">
      <alignment wrapText="1"/>
    </xf>
    <xf numFmtId="179" fontId="4" fillId="0" borderId="11" xfId="2" applyNumberFormat="1" applyFont="1" applyBorder="1" applyAlignment="1">
      <alignment wrapText="1"/>
    </xf>
    <xf numFmtId="10" fontId="4" fillId="0" borderId="0" xfId="0" applyNumberFormat="1" applyFont="1"/>
    <xf numFmtId="4" fontId="10" fillId="0" borderId="7" xfId="0" applyNumberFormat="1" applyFont="1" applyBorder="1" applyAlignment="1">
      <alignment horizontal="center" vertical="center" wrapText="1"/>
    </xf>
    <xf numFmtId="179" fontId="10" fillId="0" borderId="7" xfId="2" applyNumberFormat="1" applyFont="1" applyBorder="1" applyAlignment="1">
      <alignment horizontal="center" vertical="center" wrapText="1"/>
    </xf>
    <xf numFmtId="164" fontId="8" fillId="0" borderId="7" xfId="1" applyFont="1" applyBorder="1" applyAlignment="1">
      <alignment horizontal="center" vertical="center" wrapText="1"/>
    </xf>
    <xf numFmtId="179" fontId="8" fillId="0" borderId="7" xfId="2" applyNumberFormat="1" applyFont="1" applyBorder="1" applyAlignment="1">
      <alignment horizontal="center" vertical="center" wrapText="1"/>
    </xf>
    <xf numFmtId="10" fontId="8" fillId="0" borderId="7" xfId="2" applyNumberFormat="1" applyFont="1" applyBorder="1" applyAlignment="1">
      <alignment horizontal="center" vertical="center" wrapText="1"/>
    </xf>
    <xf numFmtId="165" fontId="4" fillId="0" borderId="7" xfId="1" applyNumberFormat="1" applyFont="1" applyFill="1" applyBorder="1" applyAlignment="1">
      <alignment vertical="center" wrapText="1"/>
    </xf>
    <xf numFmtId="0" fontId="6" fillId="0" borderId="19" xfId="0" applyFont="1" applyBorder="1" applyAlignment="1">
      <alignment horizontal="left" vertical="center" wrapText="1"/>
    </xf>
    <xf numFmtId="0" fontId="8" fillId="0" borderId="10" xfId="0" applyFont="1" applyBorder="1" applyAlignment="1">
      <alignment horizontal="center" vertical="center" wrapText="1"/>
    </xf>
    <xf numFmtId="0" fontId="4" fillId="2" borderId="19" xfId="0" applyFont="1" applyFill="1" applyBorder="1" applyAlignment="1">
      <alignment horizontal="center" vertical="center"/>
    </xf>
    <xf numFmtId="0" fontId="10" fillId="2" borderId="3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6" fillId="0" borderId="7" xfId="0" quotePrefix="1" applyFont="1" applyBorder="1" applyAlignment="1">
      <alignment horizontal="left" vertical="center" wrapText="1"/>
    </xf>
    <xf numFmtId="0" fontId="6" fillId="0" borderId="7" xfId="0" quotePrefix="1" applyFont="1" applyBorder="1" applyAlignment="1">
      <alignment horizontal="justify" vertical="center" wrapText="1"/>
    </xf>
    <xf numFmtId="14" fontId="7" fillId="2" borderId="0" xfId="8" applyNumberFormat="1" applyFont="1" applyFill="1" applyAlignment="1">
      <alignment horizontal="center" vertical="center" wrapText="1"/>
    </xf>
    <xf numFmtId="0" fontId="48" fillId="0" borderId="0" xfId="0" applyFont="1"/>
    <xf numFmtId="0" fontId="6" fillId="0" borderId="7" xfId="0" applyFont="1" applyBorder="1" applyAlignment="1">
      <alignment horizontal="left" vertical="center" wrapText="1" indent="3"/>
    </xf>
    <xf numFmtId="0" fontId="6" fillId="0" borderId="19" xfId="0" quotePrefix="1" applyFont="1" applyBorder="1" applyAlignment="1">
      <alignment horizontal="left" vertical="center" wrapText="1"/>
    </xf>
    <xf numFmtId="0" fontId="4" fillId="0" borderId="7" xfId="0" applyFont="1" applyBorder="1" applyAlignment="1">
      <alignment horizontal="left" vertical="center" wrapText="1" indent="3"/>
    </xf>
    <xf numFmtId="0" fontId="4" fillId="0" borderId="7" xfId="0" applyFont="1" applyBorder="1" applyAlignment="1">
      <alignment horizontal="left" vertical="center" wrapText="1" indent="4"/>
    </xf>
    <xf numFmtId="0" fontId="6" fillId="0" borderId="31" xfId="0" quotePrefix="1" applyFont="1" applyBorder="1" applyAlignment="1">
      <alignment horizontal="left" vertical="center" wrapText="1"/>
    </xf>
    <xf numFmtId="0" fontId="6" fillId="0" borderId="14" xfId="0" quotePrefix="1" applyFont="1" applyBorder="1" applyAlignment="1">
      <alignment horizontal="left" vertical="center" wrapText="1"/>
    </xf>
    <xf numFmtId="165" fontId="3" fillId="4" borderId="0" xfId="1" applyNumberFormat="1" applyFont="1" applyFill="1"/>
    <xf numFmtId="165" fontId="3" fillId="4" borderId="0" xfId="1" applyNumberFormat="1" applyFont="1" applyFill="1" applyAlignment="1">
      <alignment vertical="center"/>
    </xf>
    <xf numFmtId="0" fontId="6" fillId="2" borderId="0" xfId="0" applyFont="1" applyFill="1"/>
    <xf numFmtId="169" fontId="7" fillId="2" borderId="0" xfId="8" applyNumberFormat="1" applyFont="1" applyFill="1" applyAlignment="1">
      <alignment horizontal="center" vertical="center" wrapText="1"/>
    </xf>
    <xf numFmtId="165" fontId="6" fillId="2" borderId="7" xfId="1" applyNumberFormat="1" applyFont="1" applyFill="1" applyBorder="1" applyAlignment="1">
      <alignment horizontal="center"/>
    </xf>
    <xf numFmtId="0" fontId="8" fillId="2" borderId="14" xfId="0" applyFont="1" applyFill="1" applyBorder="1" applyAlignment="1">
      <alignment horizontal="center" vertical="center" wrapText="1"/>
    </xf>
    <xf numFmtId="165" fontId="31" fillId="2" borderId="28" xfId="1" applyNumberFormat="1" applyFont="1" applyFill="1" applyBorder="1" applyAlignment="1">
      <alignment vertical="center" wrapText="1"/>
    </xf>
    <xf numFmtId="165" fontId="6" fillId="2" borderId="19" xfId="1" applyNumberFormat="1" applyFont="1" applyFill="1" applyBorder="1" applyAlignment="1">
      <alignment vertical="center" wrapText="1"/>
    </xf>
    <xf numFmtId="165" fontId="6" fillId="2" borderId="12" xfId="1" applyNumberFormat="1" applyFont="1" applyFill="1" applyBorder="1" applyAlignment="1">
      <alignment vertical="center" wrapText="1"/>
    </xf>
    <xf numFmtId="165" fontId="6" fillId="2" borderId="31" xfId="1" applyNumberFormat="1" applyFont="1" applyFill="1" applyBorder="1" applyAlignment="1">
      <alignment vertical="center" wrapText="1"/>
    </xf>
    <xf numFmtId="165" fontId="31" fillId="0" borderId="31" xfId="1" applyNumberFormat="1" applyFont="1" applyFill="1" applyBorder="1" applyAlignment="1">
      <alignment vertical="center" wrapText="1"/>
    </xf>
    <xf numFmtId="165" fontId="6" fillId="0" borderId="12" xfId="1" applyNumberFormat="1" applyFont="1" applyFill="1" applyBorder="1" applyAlignment="1">
      <alignment horizontal="center" vertical="center" wrapText="1"/>
    </xf>
    <xf numFmtId="0" fontId="6" fillId="2" borderId="7" xfId="0" applyFont="1" applyFill="1" applyBorder="1"/>
    <xf numFmtId="0" fontId="8" fillId="2" borderId="7" xfId="0" applyFont="1" applyFill="1" applyBorder="1" applyAlignment="1">
      <alignment horizontal="left" vertical="center" wrapText="1"/>
    </xf>
    <xf numFmtId="165" fontId="6" fillId="0" borderId="7" xfId="20" applyNumberFormat="1" applyFont="1" applyBorder="1" applyAlignment="1">
      <alignment vertical="center"/>
    </xf>
    <xf numFmtId="9" fontId="6" fillId="0" borderId="7" xfId="20" applyNumberFormat="1" applyFont="1" applyBorder="1" applyAlignment="1">
      <alignment vertical="center"/>
    </xf>
    <xf numFmtId="0" fontId="6" fillId="2" borderId="7" xfId="0" applyFont="1" applyFill="1" applyBorder="1" applyAlignment="1">
      <alignment horizontal="left" vertical="center" indent="1"/>
    </xf>
    <xf numFmtId="0" fontId="32" fillId="2" borderId="7" xfId="0" applyFont="1" applyFill="1" applyBorder="1" applyAlignment="1">
      <alignment horizontal="left" vertical="center" indent="3"/>
    </xf>
    <xf numFmtId="0" fontId="13" fillId="2" borderId="0" xfId="0" applyFont="1" applyFill="1"/>
    <xf numFmtId="0" fontId="32" fillId="2" borderId="7" xfId="0" applyFont="1" applyFill="1" applyBorder="1" applyAlignment="1">
      <alignment horizontal="left" vertical="center" wrapText="1" indent="3"/>
    </xf>
    <xf numFmtId="0" fontId="4" fillId="2" borderId="7" xfId="0" applyFont="1" applyFill="1" applyBorder="1" applyAlignment="1">
      <alignment horizontal="left" vertical="center" indent="1"/>
    </xf>
    <xf numFmtId="0" fontId="10" fillId="2" borderId="7" xfId="0" applyFont="1" applyFill="1" applyBorder="1" applyAlignment="1">
      <alignment horizontal="left" vertical="center" wrapText="1"/>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xf>
    <xf numFmtId="0" fontId="4" fillId="2" borderId="13" xfId="0" applyFont="1" applyFill="1" applyBorder="1" applyAlignment="1">
      <alignment horizontal="left" vertical="center"/>
    </xf>
    <xf numFmtId="165" fontId="6" fillId="2" borderId="0" xfId="1" applyNumberFormat="1" applyFont="1" applyFill="1" applyAlignment="1">
      <alignment horizontal="center" vertical="center"/>
    </xf>
    <xf numFmtId="165" fontId="6" fillId="2" borderId="0" xfId="1" applyNumberFormat="1" applyFont="1" applyFill="1"/>
    <xf numFmtId="0" fontId="6" fillId="2" borderId="0" xfId="0" applyFont="1" applyFill="1" applyAlignment="1">
      <alignment vertical="center"/>
    </xf>
    <xf numFmtId="165" fontId="6" fillId="2" borderId="0" xfId="1" applyNumberFormat="1" applyFont="1" applyFill="1" applyAlignment="1">
      <alignment vertical="center"/>
    </xf>
    <xf numFmtId="9" fontId="6" fillId="2" borderId="0" xfId="2" applyFont="1" applyFill="1"/>
    <xf numFmtId="165" fontId="6" fillId="2" borderId="0" xfId="1" applyNumberFormat="1" applyFont="1" applyFill="1" applyAlignment="1">
      <alignment vertical="center" wrapText="1"/>
    </xf>
    <xf numFmtId="179" fontId="6" fillId="2" borderId="0" xfId="2" applyNumberFormat="1" applyFont="1" applyFill="1"/>
    <xf numFmtId="165" fontId="6" fillId="2" borderId="7" xfId="20" applyNumberFormat="1" applyFont="1" applyFill="1" applyBorder="1" applyAlignment="1">
      <alignment horizontal="center" vertical="center" wrapText="1"/>
    </xf>
    <xf numFmtId="0" fontId="6" fillId="2" borderId="7" xfId="0" applyFont="1" applyFill="1" applyBorder="1" applyAlignment="1">
      <alignment horizontal="center"/>
    </xf>
    <xf numFmtId="0" fontId="6" fillId="2" borderId="19" xfId="0" applyFont="1" applyFill="1" applyBorder="1" applyAlignment="1">
      <alignment vertical="center" wrapText="1"/>
    </xf>
    <xf numFmtId="0" fontId="6" fillId="2" borderId="31" xfId="0" applyFont="1" applyFill="1" applyBorder="1" applyAlignment="1">
      <alignment vertical="center" wrapText="1"/>
    </xf>
    <xf numFmtId="0" fontId="8" fillId="2" borderId="31" xfId="0" applyFont="1" applyFill="1" applyBorder="1" applyAlignment="1">
      <alignment horizontal="center" vertical="center" wrapText="1"/>
    </xf>
    <xf numFmtId="0" fontId="6" fillId="2" borderId="14" xfId="0" applyFont="1" applyFill="1" applyBorder="1" applyAlignment="1">
      <alignment vertical="center" wrapText="1"/>
    </xf>
    <xf numFmtId="0" fontId="8" fillId="2" borderId="7" xfId="0" applyFont="1" applyFill="1" applyBorder="1" applyAlignment="1">
      <alignment horizontal="center" vertical="center" wrapText="1"/>
    </xf>
    <xf numFmtId="0" fontId="8" fillId="2" borderId="14" xfId="0" applyFont="1" applyFill="1" applyBorder="1" applyAlignment="1">
      <alignment vertical="center" wrapText="1"/>
    </xf>
    <xf numFmtId="0" fontId="8" fillId="2" borderId="7" xfId="0" applyFont="1" applyFill="1" applyBorder="1" applyAlignment="1">
      <alignment wrapText="1"/>
    </xf>
    <xf numFmtId="0" fontId="10" fillId="2" borderId="14" xfId="0" applyFont="1" applyFill="1" applyBorder="1" applyAlignment="1">
      <alignment vertical="center" wrapText="1"/>
    </xf>
    <xf numFmtId="178" fontId="12" fillId="0" borderId="29" xfId="10" applyNumberFormat="1" applyFont="1" applyFill="1" applyBorder="1" applyAlignment="1">
      <alignment vertical="center" wrapText="1"/>
    </xf>
    <xf numFmtId="9" fontId="12" fillId="0" borderId="29" xfId="21" applyFont="1" applyFill="1" applyBorder="1" applyAlignment="1">
      <alignment horizontal="right" vertical="center" wrapText="1"/>
    </xf>
    <xf numFmtId="9" fontId="4" fillId="2" borderId="0" xfId="2" applyFont="1" applyFill="1"/>
    <xf numFmtId="17" fontId="4" fillId="2" borderId="0" xfId="0" applyNumberFormat="1" applyFont="1" applyFill="1"/>
    <xf numFmtId="0" fontId="4" fillId="2" borderId="7" xfId="0" applyFont="1" applyFill="1" applyBorder="1" applyAlignment="1">
      <alignment horizontal="left" indent="1"/>
    </xf>
    <xf numFmtId="178" fontId="11" fillId="0" borderId="29" xfId="10" applyNumberFormat="1" applyFont="1" applyFill="1" applyBorder="1" applyAlignment="1">
      <alignment vertical="center" wrapText="1"/>
    </xf>
    <xf numFmtId="9" fontId="11" fillId="0" borderId="29" xfId="21" applyFont="1" applyFill="1" applyBorder="1" applyAlignment="1">
      <alignment horizontal="right" vertical="center" wrapText="1"/>
    </xf>
    <xf numFmtId="43" fontId="4" fillId="2" borderId="0" xfId="0" applyNumberFormat="1" applyFont="1" applyFill="1"/>
    <xf numFmtId="0" fontId="4" fillId="2" borderId="14" xfId="0" applyFont="1" applyFill="1" applyBorder="1" applyAlignment="1">
      <alignment horizontal="left" indent="1"/>
    </xf>
    <xf numFmtId="178" fontId="11" fillId="18" borderId="29" xfId="10" applyNumberFormat="1" applyFont="1" applyFill="1" applyBorder="1" applyAlignment="1">
      <alignment vertical="center" wrapText="1"/>
    </xf>
    <xf numFmtId="0" fontId="6" fillId="2" borderId="0" xfId="0" applyFont="1" applyFill="1" applyAlignment="1">
      <alignment horizontal="center"/>
    </xf>
    <xf numFmtId="0" fontId="4" fillId="2" borderId="0" xfId="0" applyFont="1" applyFill="1" applyAlignment="1">
      <alignment horizontal="left" indent="1"/>
    </xf>
    <xf numFmtId="165" fontId="6"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9" fontId="6" fillId="2" borderId="0" xfId="2" applyFont="1" applyFill="1" applyBorder="1" applyAlignment="1">
      <alignment horizontal="center" vertical="center" wrapText="1"/>
    </xf>
    <xf numFmtId="179" fontId="4" fillId="2" borderId="0" xfId="2" applyNumberFormat="1" applyFont="1" applyFill="1"/>
    <xf numFmtId="9" fontId="4" fillId="2" borderId="0" xfId="0" applyNumberFormat="1" applyFont="1" applyFill="1"/>
    <xf numFmtId="165" fontId="4" fillId="2" borderId="0" xfId="0" applyNumberFormat="1" applyFont="1" applyFill="1"/>
    <xf numFmtId="9" fontId="6" fillId="2" borderId="0" xfId="2" applyFont="1" applyFill="1" applyAlignment="1">
      <alignment vertical="center"/>
    </xf>
    <xf numFmtId="9" fontId="6" fillId="2" borderId="0" xfId="2" applyFont="1" applyFill="1" applyAlignment="1">
      <alignment horizontal="center" vertical="center" wrapText="1"/>
    </xf>
    <xf numFmtId="165" fontId="8" fillId="2" borderId="14" xfId="20" applyNumberFormat="1" applyFont="1" applyFill="1" applyBorder="1" applyAlignment="1">
      <alignment horizontal="center" vertical="center" wrapText="1"/>
    </xf>
    <xf numFmtId="165" fontId="8" fillId="2" borderId="7" xfId="20" applyNumberFormat="1" applyFont="1" applyFill="1" applyBorder="1" applyAlignment="1">
      <alignment horizontal="center" vertical="center" wrapText="1"/>
    </xf>
    <xf numFmtId="9" fontId="8" fillId="2" borderId="14" xfId="2" applyFont="1" applyFill="1" applyBorder="1" applyAlignment="1">
      <alignment horizontal="right" vertical="center" wrapText="1"/>
    </xf>
    <xf numFmtId="0" fontId="6" fillId="2" borderId="0" xfId="0" applyFont="1" applyFill="1" applyAlignment="1">
      <alignment wrapText="1"/>
    </xf>
    <xf numFmtId="165" fontId="6" fillId="2" borderId="14" xfId="20" applyNumberFormat="1" applyFont="1" applyFill="1" applyBorder="1" applyAlignment="1">
      <alignment horizontal="center" vertical="center" wrapText="1"/>
    </xf>
    <xf numFmtId="9" fontId="6" fillId="2" borderId="14" xfId="2" applyFont="1" applyFill="1" applyBorder="1" applyAlignment="1">
      <alignment horizontal="right" vertical="center" wrapText="1"/>
    </xf>
    <xf numFmtId="0" fontId="6" fillId="2" borderId="0" xfId="0" applyFont="1" applyFill="1" applyAlignment="1">
      <alignment horizontal="center" vertical="center" wrapText="1"/>
    </xf>
    <xf numFmtId="165" fontId="6" fillId="18" borderId="14" xfId="20" applyNumberFormat="1" applyFont="1" applyFill="1" applyBorder="1" applyAlignment="1">
      <alignment horizontal="center" vertical="center" wrapText="1"/>
    </xf>
    <xf numFmtId="165" fontId="8" fillId="2" borderId="0" xfId="1" applyNumberFormat="1" applyFont="1" applyFill="1" applyBorder="1" applyAlignment="1">
      <alignment horizontal="center" vertical="center" wrapText="1"/>
    </xf>
    <xf numFmtId="0" fontId="49" fillId="14" borderId="0" xfId="0" applyFont="1" applyFill="1"/>
    <xf numFmtId="0" fontId="11" fillId="14" borderId="7" xfId="0" applyFont="1" applyFill="1" applyBorder="1" applyAlignment="1">
      <alignment horizontal="center"/>
    </xf>
    <xf numFmtId="0" fontId="12" fillId="14" borderId="19" xfId="0" applyFont="1" applyFill="1" applyBorder="1" applyAlignment="1">
      <alignment horizontal="center" vertical="center" wrapText="1"/>
    </xf>
    <xf numFmtId="0" fontId="12" fillId="14" borderId="14" xfId="0" applyFont="1" applyFill="1" applyBorder="1" applyAlignment="1">
      <alignment horizontal="center" vertical="center" wrapText="1"/>
    </xf>
    <xf numFmtId="0" fontId="11" fillId="14" borderId="7" xfId="0" applyFont="1" applyFill="1" applyBorder="1" applyAlignment="1">
      <alignment vertical="center"/>
    </xf>
    <xf numFmtId="0" fontId="11" fillId="14" borderId="31" xfId="0" applyFont="1" applyFill="1" applyBorder="1" applyAlignment="1">
      <alignment vertical="center" wrapText="1"/>
    </xf>
    <xf numFmtId="0" fontId="11" fillId="14" borderId="7" xfId="0" applyFont="1" applyFill="1" applyBorder="1" applyAlignment="1">
      <alignment horizontal="right" vertical="center" wrapText="1"/>
    </xf>
    <xf numFmtId="165" fontId="19" fillId="14" borderId="7" xfId="1" applyNumberFormat="1" applyFont="1" applyFill="1" applyBorder="1" applyAlignment="1">
      <alignment horizontal="right" vertical="center" wrapText="1"/>
    </xf>
    <xf numFmtId="181" fontId="19" fillId="14" borderId="7" xfId="20" applyNumberFormat="1" applyFont="1" applyFill="1" applyBorder="1" applyAlignment="1">
      <alignment horizontal="right" vertical="center" wrapText="1"/>
    </xf>
    <xf numFmtId="0" fontId="19" fillId="14" borderId="7" xfId="0" applyFont="1" applyFill="1" applyBorder="1" applyAlignment="1">
      <alignment horizontal="center" vertical="center" wrapText="1"/>
    </xf>
    <xf numFmtId="9" fontId="19" fillId="14" borderId="7" xfId="2" applyFont="1" applyFill="1" applyBorder="1" applyAlignment="1">
      <alignment horizontal="center" vertical="center" wrapText="1"/>
    </xf>
    <xf numFmtId="165" fontId="19" fillId="14" borderId="7" xfId="20" applyNumberFormat="1" applyFont="1" applyFill="1" applyBorder="1" applyAlignment="1">
      <alignment horizontal="right" vertical="center" wrapText="1"/>
    </xf>
    <xf numFmtId="0" fontId="50" fillId="0" borderId="0" xfId="0" applyFont="1"/>
    <xf numFmtId="165" fontId="19" fillId="0" borderId="7" xfId="20" applyNumberFormat="1" applyFont="1" applyBorder="1" applyAlignment="1">
      <alignment horizontal="right" vertical="center" wrapText="1"/>
    </xf>
    <xf numFmtId="0" fontId="11" fillId="14" borderId="19" xfId="0" applyFont="1" applyFill="1" applyBorder="1" applyAlignment="1">
      <alignment vertical="center"/>
    </xf>
    <xf numFmtId="0" fontId="11" fillId="14" borderId="7" xfId="0" applyFont="1" applyFill="1" applyBorder="1" applyAlignment="1">
      <alignment horizontal="left" vertical="center" wrapText="1"/>
    </xf>
    <xf numFmtId="0" fontId="11" fillId="0" borderId="7" xfId="0" applyFont="1" applyBorder="1" applyAlignment="1">
      <alignment horizontal="right" vertical="center" wrapText="1"/>
    </xf>
    <xf numFmtId="180" fontId="19" fillId="14" borderId="7" xfId="20" applyFont="1" applyFill="1" applyBorder="1" applyAlignment="1">
      <alignment horizontal="right" vertical="center" wrapText="1"/>
    </xf>
    <xf numFmtId="181" fontId="19" fillId="0" borderId="7" xfId="20" applyNumberFormat="1" applyFont="1" applyBorder="1" applyAlignment="1">
      <alignment horizontal="right" vertical="center" wrapText="1"/>
    </xf>
    <xf numFmtId="0" fontId="11" fillId="14" borderId="7" xfId="0" applyFont="1" applyFill="1" applyBorder="1" applyAlignment="1">
      <alignment vertical="center" wrapText="1"/>
    </xf>
    <xf numFmtId="181" fontId="19" fillId="0" borderId="7" xfId="20" applyNumberFormat="1" applyFont="1" applyFill="1" applyBorder="1" applyAlignment="1">
      <alignment horizontal="right" vertical="center" wrapText="1"/>
    </xf>
    <xf numFmtId="165" fontId="4" fillId="18" borderId="7" xfId="20" applyNumberFormat="1" applyFont="1" applyFill="1" applyBorder="1" applyAlignment="1">
      <alignment vertical="center" wrapText="1"/>
    </xf>
    <xf numFmtId="179" fontId="19" fillId="14" borderId="7" xfId="2" applyNumberFormat="1" applyFont="1" applyFill="1" applyBorder="1" applyAlignment="1">
      <alignment horizontal="right" vertical="center" wrapText="1"/>
    </xf>
    <xf numFmtId="182" fontId="19" fillId="14" borderId="7" xfId="20" applyNumberFormat="1" applyFont="1" applyFill="1" applyBorder="1" applyAlignment="1">
      <alignment horizontal="right" vertical="center" wrapText="1"/>
    </xf>
    <xf numFmtId="2" fontId="19" fillId="14" borderId="7" xfId="20" applyNumberFormat="1" applyFont="1" applyFill="1" applyBorder="1" applyAlignment="1">
      <alignment horizontal="right" vertical="center" wrapText="1"/>
    </xf>
    <xf numFmtId="0" fontId="4" fillId="18" borderId="11" xfId="0" applyFont="1" applyFill="1" applyBorder="1"/>
    <xf numFmtId="0" fontId="0" fillId="18" borderId="11" xfId="0" applyFill="1" applyBorder="1"/>
    <xf numFmtId="0" fontId="4" fillId="14" borderId="0" xfId="0" applyFont="1" applyFill="1"/>
    <xf numFmtId="165" fontId="0" fillId="0" borderId="0" xfId="0" applyNumberFormat="1"/>
    <xf numFmtId="0" fontId="3" fillId="2" borderId="0" xfId="0" applyFont="1" applyFill="1"/>
    <xf numFmtId="0" fontId="4" fillId="2" borderId="7" xfId="0" applyFont="1" applyFill="1" applyBorder="1" applyAlignment="1">
      <alignment horizontal="center"/>
    </xf>
    <xf numFmtId="0" fontId="10" fillId="0" borderId="31" xfId="0" applyFont="1" applyBorder="1" applyAlignment="1">
      <alignment horizontal="center" vertical="center" wrapText="1"/>
    </xf>
    <xf numFmtId="165" fontId="4" fillId="0" borderId="7" xfId="1" applyNumberFormat="1" applyFont="1" applyFill="1" applyBorder="1"/>
    <xf numFmtId="179" fontId="4" fillId="0" borderId="7" xfId="2" applyNumberFormat="1" applyFont="1" applyFill="1" applyBorder="1" applyAlignment="1">
      <alignment horizontal="center"/>
    </xf>
    <xf numFmtId="176" fontId="4" fillId="0" borderId="7" xfId="0" applyNumberFormat="1" applyFont="1" applyBorder="1" applyAlignment="1">
      <alignment horizontal="center"/>
    </xf>
    <xf numFmtId="165" fontId="4" fillId="2" borderId="0" xfId="1" applyNumberFormat="1" applyFont="1" applyFill="1"/>
    <xf numFmtId="165" fontId="4" fillId="2" borderId="7" xfId="20" applyNumberFormat="1" applyFont="1" applyFill="1" applyBorder="1"/>
    <xf numFmtId="179" fontId="4" fillId="2" borderId="7" xfId="2" applyNumberFormat="1" applyFont="1" applyFill="1" applyBorder="1" applyAlignment="1">
      <alignment horizontal="center"/>
    </xf>
    <xf numFmtId="3" fontId="51" fillId="0" borderId="0" xfId="0" applyNumberFormat="1" applyFont="1" applyAlignment="1">
      <alignment horizontal="right" vertical="top" wrapText="1"/>
    </xf>
    <xf numFmtId="170" fontId="4" fillId="2" borderId="0" xfId="0" applyNumberFormat="1" applyFont="1" applyFill="1"/>
    <xf numFmtId="10" fontId="4" fillId="2" borderId="0" xfId="0" applyNumberFormat="1" applyFont="1" applyFill="1"/>
    <xf numFmtId="171" fontId="4" fillId="2" borderId="0" xfId="2" applyNumberFormat="1" applyFont="1" applyFill="1"/>
    <xf numFmtId="0" fontId="4" fillId="2" borderId="7" xfId="0" applyFont="1" applyFill="1" applyBorder="1" applyAlignment="1">
      <alignment horizontal="center" vertical="center"/>
    </xf>
    <xf numFmtId="0" fontId="10" fillId="2" borderId="31" xfId="0" applyFont="1" applyFill="1" applyBorder="1" applyAlignment="1">
      <alignment vertical="center" wrapText="1"/>
    </xf>
    <xf numFmtId="0" fontId="8" fillId="2" borderId="19" xfId="0" applyFont="1" applyFill="1" applyBorder="1" applyAlignment="1">
      <alignment vertical="center" wrapText="1"/>
    </xf>
    <xf numFmtId="0" fontId="26" fillId="2" borderId="14" xfId="0" applyFont="1" applyFill="1" applyBorder="1"/>
    <xf numFmtId="0" fontId="4" fillId="2" borderId="7" xfId="0" applyFont="1" applyFill="1" applyBorder="1"/>
    <xf numFmtId="3" fontId="11" fillId="0" borderId="7" xfId="0" applyNumberFormat="1" applyFont="1" applyBorder="1" applyAlignment="1">
      <alignment vertical="center"/>
    </xf>
    <xf numFmtId="0" fontId="11" fillId="0" borderId="51" xfId="0" applyFont="1" applyBorder="1" applyAlignment="1">
      <alignment vertical="center"/>
    </xf>
    <xf numFmtId="0" fontId="11" fillId="0" borderId="14" xfId="0" applyFont="1" applyBorder="1" applyAlignment="1">
      <alignment vertical="center"/>
    </xf>
    <xf numFmtId="3" fontId="11" fillId="0" borderId="14" xfId="0" applyNumberFormat="1" applyFont="1" applyBorder="1" applyAlignment="1">
      <alignment vertical="center"/>
    </xf>
    <xf numFmtId="0" fontId="4" fillId="2" borderId="14" xfId="0" applyFont="1" applyFill="1" applyBorder="1"/>
    <xf numFmtId="3" fontId="11" fillId="0" borderId="14" xfId="10" applyNumberFormat="1" applyFont="1" applyFill="1" applyBorder="1" applyAlignment="1">
      <alignment vertical="center"/>
    </xf>
    <xf numFmtId="3" fontId="11" fillId="0" borderId="14" xfId="0" applyNumberFormat="1" applyFont="1" applyBorder="1"/>
    <xf numFmtId="3" fontId="11" fillId="0" borderId="14" xfId="10" applyNumberFormat="1" applyFont="1" applyFill="1" applyBorder="1"/>
    <xf numFmtId="3" fontId="4" fillId="2" borderId="0" xfId="0" applyNumberFormat="1" applyFont="1" applyFill="1"/>
    <xf numFmtId="3" fontId="10" fillId="2" borderId="0" xfId="0" applyNumberFormat="1" applyFont="1" applyFill="1"/>
    <xf numFmtId="1" fontId="4" fillId="2" borderId="0" xfId="0" applyNumberFormat="1" applyFont="1" applyFill="1"/>
    <xf numFmtId="10" fontId="4" fillId="2" borderId="0" xfId="2" applyNumberFormat="1" applyFont="1" applyFill="1"/>
    <xf numFmtId="178" fontId="11" fillId="0" borderId="7" xfId="0" applyNumberFormat="1" applyFont="1" applyBorder="1" applyAlignment="1">
      <alignment vertical="center"/>
    </xf>
    <xf numFmtId="178" fontId="11" fillId="0" borderId="14" xfId="0" applyNumberFormat="1" applyFont="1" applyBorder="1" applyAlignment="1">
      <alignment vertical="center"/>
    </xf>
    <xf numFmtId="178" fontId="11" fillId="0" borderId="51" xfId="0" applyNumberFormat="1" applyFont="1" applyBorder="1" applyAlignment="1">
      <alignment vertical="center"/>
    </xf>
    <xf numFmtId="3" fontId="11" fillId="0" borderId="14" xfId="10" applyNumberFormat="1" applyFont="1" applyBorder="1" applyAlignment="1">
      <alignment vertical="center"/>
    </xf>
    <xf numFmtId="0" fontId="52" fillId="31" borderId="0" xfId="0" applyFont="1" applyFill="1"/>
    <xf numFmtId="0" fontId="52" fillId="31" borderId="0" xfId="0" applyFont="1" applyFill="1" applyAlignment="1">
      <alignment vertical="center"/>
    </xf>
    <xf numFmtId="0" fontId="6" fillId="14" borderId="0" xfId="0" applyFont="1" applyFill="1"/>
    <xf numFmtId="14" fontId="7" fillId="14" borderId="0" xfId="0" applyNumberFormat="1" applyFont="1" applyFill="1" applyAlignment="1">
      <alignment horizontal="center" vertical="center" wrapText="1"/>
    </xf>
    <xf numFmtId="0" fontId="6" fillId="14" borderId="7" xfId="0" applyFont="1" applyFill="1" applyBorder="1" applyAlignment="1">
      <alignment horizontal="center"/>
    </xf>
    <xf numFmtId="0" fontId="6" fillId="14" borderId="28" xfId="0" applyFont="1" applyFill="1" applyBorder="1" applyAlignment="1">
      <alignment vertical="center" wrapText="1"/>
    </xf>
    <xf numFmtId="0" fontId="6" fillId="14" borderId="19" xfId="0" applyFont="1" applyFill="1" applyBorder="1" applyAlignment="1">
      <alignment vertical="center" wrapText="1"/>
    </xf>
    <xf numFmtId="0" fontId="6" fillId="14" borderId="12" xfId="0" applyFont="1" applyFill="1" applyBorder="1" applyAlignment="1">
      <alignment vertical="center" wrapText="1"/>
    </xf>
    <xf numFmtId="0" fontId="6" fillId="14" borderId="31" xfId="0" applyFont="1" applyFill="1" applyBorder="1" applyAlignment="1">
      <alignment vertical="center" wrapText="1"/>
    </xf>
    <xf numFmtId="0" fontId="6" fillId="0" borderId="31" xfId="0" applyFont="1" applyBorder="1" applyAlignment="1">
      <alignment vertical="center" wrapText="1"/>
    </xf>
    <xf numFmtId="0" fontId="6" fillId="0" borderId="12" xfId="0" applyFont="1" applyBorder="1" applyAlignment="1">
      <alignment horizontal="center" vertical="center" wrapText="1"/>
    </xf>
    <xf numFmtId="0" fontId="6" fillId="14" borderId="7" xfId="0" applyFont="1" applyFill="1" applyBorder="1"/>
    <xf numFmtId="0" fontId="8" fillId="14" borderId="7" xfId="0" applyFont="1" applyFill="1" applyBorder="1" applyAlignment="1">
      <alignment horizontal="left" vertical="center" wrapText="1"/>
    </xf>
    <xf numFmtId="0" fontId="6" fillId="14" borderId="7" xfId="0" applyFont="1" applyFill="1" applyBorder="1" applyAlignment="1">
      <alignment horizontal="left" vertical="center" indent="1"/>
    </xf>
    <xf numFmtId="0" fontId="32" fillId="14" borderId="7" xfId="0" applyFont="1" applyFill="1" applyBorder="1" applyAlignment="1">
      <alignment horizontal="left" vertical="center" indent="3"/>
    </xf>
    <xf numFmtId="0" fontId="32" fillId="14" borderId="7" xfId="0" applyFont="1" applyFill="1" applyBorder="1" applyAlignment="1">
      <alignment horizontal="left" vertical="center" wrapText="1" indent="3"/>
    </xf>
    <xf numFmtId="0" fontId="11" fillId="14" borderId="7" xfId="0" applyFont="1" applyFill="1" applyBorder="1" applyAlignment="1">
      <alignment horizontal="left" vertical="center" indent="1"/>
    </xf>
    <xf numFmtId="0" fontId="12" fillId="14" borderId="7" xfId="0" applyFont="1" applyFill="1" applyBorder="1" applyAlignment="1">
      <alignment horizontal="left" vertical="center" wrapText="1"/>
    </xf>
    <xf numFmtId="0" fontId="11" fillId="14" borderId="7" xfId="0" applyFont="1" applyFill="1" applyBorder="1" applyAlignment="1">
      <alignment horizontal="left" vertical="center" wrapText="1" indent="1"/>
    </xf>
    <xf numFmtId="0" fontId="11" fillId="14" borderId="7" xfId="0" applyFont="1" applyFill="1" applyBorder="1" applyAlignment="1">
      <alignment horizontal="left" vertical="center"/>
    </xf>
    <xf numFmtId="0" fontId="11" fillId="14" borderId="13" xfId="0" applyFont="1" applyFill="1" applyBorder="1" applyAlignment="1">
      <alignment horizontal="left" vertical="center"/>
    </xf>
    <xf numFmtId="0" fontId="6" fillId="14" borderId="0" xfId="0" applyFont="1" applyFill="1" applyAlignment="1">
      <alignment horizontal="center" vertical="center"/>
    </xf>
    <xf numFmtId="178" fontId="11" fillId="0" borderId="29" xfId="10" applyNumberFormat="1" applyFont="1" applyBorder="1" applyAlignment="1">
      <alignment vertical="center" wrapText="1"/>
    </xf>
    <xf numFmtId="0" fontId="11" fillId="14" borderId="0" xfId="0" applyFont="1" applyFill="1"/>
    <xf numFmtId="0" fontId="11" fillId="14" borderId="7" xfId="0" applyFont="1" applyFill="1" applyBorder="1" applyAlignment="1">
      <alignment horizontal="center" vertical="center"/>
    </xf>
    <xf numFmtId="0" fontId="11" fillId="14" borderId="19" xfId="0" applyFont="1" applyFill="1" applyBorder="1" applyAlignment="1">
      <alignment horizontal="center" vertical="center"/>
    </xf>
    <xf numFmtId="0" fontId="11" fillId="0" borderId="19" xfId="0" applyFont="1" applyBorder="1" applyAlignment="1">
      <alignment horizontal="center" vertical="center"/>
    </xf>
    <xf numFmtId="0" fontId="12" fillId="14" borderId="31" xfId="0" applyFont="1" applyFill="1" applyBorder="1" applyAlignment="1">
      <alignment horizontal="center" vertical="center" wrapText="1"/>
    </xf>
    <xf numFmtId="0" fontId="12" fillId="14" borderId="31" xfId="0" applyFont="1" applyFill="1" applyBorder="1" applyAlignment="1">
      <alignment vertical="center" wrapText="1"/>
    </xf>
    <xf numFmtId="0" fontId="8" fillId="14" borderId="19" xfId="0" applyFont="1" applyFill="1" applyBorder="1" applyAlignment="1">
      <alignment vertical="center" wrapText="1"/>
    </xf>
    <xf numFmtId="0" fontId="26" fillId="14" borderId="14" xfId="0" applyFont="1" applyFill="1" applyBorder="1"/>
    <xf numFmtId="0" fontId="11" fillId="0" borderId="14" xfId="0" applyFont="1" applyBorder="1"/>
    <xf numFmtId="3" fontId="11" fillId="0" borderId="51" xfId="0" applyNumberFormat="1" applyFont="1" applyBorder="1" applyAlignment="1">
      <alignment vertical="center"/>
    </xf>
    <xf numFmtId="178" fontId="11" fillId="0" borderId="52" xfId="0" applyNumberFormat="1" applyFont="1" applyBorder="1" applyAlignment="1">
      <alignment vertical="center"/>
    </xf>
    <xf numFmtId="3" fontId="11" fillId="0" borderId="19" xfId="0" applyNumberFormat="1" applyFont="1" applyBorder="1" applyAlignment="1">
      <alignment vertical="center"/>
    </xf>
    <xf numFmtId="0" fontId="11" fillId="14" borderId="11" xfId="0" applyFont="1" applyFill="1" applyBorder="1"/>
    <xf numFmtId="0" fontId="11" fillId="14" borderId="14" xfId="0" applyFont="1" applyFill="1" applyBorder="1"/>
    <xf numFmtId="0" fontId="11" fillId="14" borderId="4" xfId="0" applyFont="1" applyFill="1" applyBorder="1"/>
    <xf numFmtId="0" fontId="11" fillId="0" borderId="4" xfId="0" applyFont="1" applyBorder="1"/>
    <xf numFmtId="0" fontId="11" fillId="0" borderId="53" xfId="0" applyFont="1" applyBorder="1"/>
    <xf numFmtId="10" fontId="10" fillId="0" borderId="11" xfId="2" applyNumberFormat="1" applyFont="1" applyBorder="1" applyAlignment="1">
      <alignment wrapText="1"/>
    </xf>
    <xf numFmtId="179" fontId="10" fillId="0" borderId="11" xfId="2" applyNumberFormat="1" applyFont="1" applyBorder="1" applyAlignment="1">
      <alignment wrapText="1"/>
    </xf>
    <xf numFmtId="164" fontId="10" fillId="0" borderId="11" xfId="1" applyFont="1" applyBorder="1" applyAlignment="1">
      <alignment wrapText="1"/>
    </xf>
    <xf numFmtId="4" fontId="10" fillId="0" borderId="11" xfId="0" applyNumberFormat="1" applyFont="1" applyBorder="1" applyAlignment="1">
      <alignment wrapText="1"/>
    </xf>
    <xf numFmtId="3" fontId="6" fillId="2" borderId="7" xfId="7" applyFont="1" applyFill="1" applyAlignment="1">
      <alignment horizontal="right" vertical="top"/>
      <protection locked="0"/>
    </xf>
    <xf numFmtId="3" fontId="6" fillId="6" borderId="7" xfId="7" applyFont="1" applyFill="1" applyAlignment="1">
      <alignment horizontal="right" vertical="top"/>
      <protection locked="0"/>
    </xf>
    <xf numFmtId="10" fontId="6" fillId="0" borderId="14" xfId="0" applyNumberFormat="1" applyFont="1" applyBorder="1" applyAlignment="1">
      <alignment horizontal="right" vertical="top"/>
    </xf>
    <xf numFmtId="10" fontId="6" fillId="0" borderId="7" xfId="2" applyNumberFormat="1" applyFont="1" applyBorder="1" applyAlignment="1" applyProtection="1">
      <alignment horizontal="right" vertical="top"/>
      <protection locked="0"/>
    </xf>
    <xf numFmtId="10" fontId="6" fillId="0" borderId="7" xfId="0" applyNumberFormat="1" applyFont="1" applyBorder="1" applyAlignment="1">
      <alignment horizontal="right" vertical="top"/>
    </xf>
    <xf numFmtId="0" fontId="3" fillId="4" borderId="0" xfId="0" applyFont="1" applyFill="1" applyAlignment="1">
      <alignment horizontal="left" vertical="center"/>
    </xf>
    <xf numFmtId="178" fontId="4" fillId="2" borderId="0" xfId="2" applyNumberFormat="1" applyFont="1" applyFill="1"/>
    <xf numFmtId="178" fontId="4" fillId="2" borderId="0" xfId="0" applyNumberFormat="1" applyFont="1" applyFill="1"/>
    <xf numFmtId="10" fontId="6" fillId="0" borderId="7" xfId="0" applyNumberFormat="1" applyFont="1" applyBorder="1" applyAlignment="1">
      <alignment horizontal="right" wrapText="1"/>
    </xf>
    <xf numFmtId="10" fontId="6" fillId="0" borderId="11" xfId="0" applyNumberFormat="1" applyFont="1" applyBorder="1" applyAlignment="1">
      <alignment horizontal="right" wrapText="1"/>
    </xf>
    <xf numFmtId="10" fontId="6" fillId="0" borderId="14" xfId="0" applyNumberFormat="1" applyFont="1" applyBorder="1" applyAlignment="1">
      <alignment horizontal="right" wrapText="1"/>
    </xf>
    <xf numFmtId="10" fontId="6" fillId="0" borderId="4" xfId="0" applyNumberFormat="1" applyFont="1" applyBorder="1" applyAlignment="1">
      <alignment horizontal="right" wrapText="1"/>
    </xf>
    <xf numFmtId="165" fontId="10" fillId="2" borderId="55" xfId="1" applyNumberFormat="1" applyFont="1" applyFill="1" applyBorder="1" applyAlignment="1">
      <alignment horizontal="right" vertical="center" wrapText="1"/>
    </xf>
    <xf numFmtId="165" fontId="4" fillId="2" borderId="55" xfId="1" applyNumberFormat="1" applyFont="1" applyFill="1" applyBorder="1" applyAlignment="1">
      <alignment horizontal="right" vertical="center" wrapText="1"/>
    </xf>
    <xf numFmtId="165" fontId="4" fillId="2" borderId="58" xfId="1" applyNumberFormat="1" applyFont="1" applyFill="1" applyBorder="1" applyAlignment="1">
      <alignment horizontal="right" vertical="center" wrapText="1"/>
    </xf>
    <xf numFmtId="0" fontId="40" fillId="2" borderId="0" xfId="0" applyFont="1" applyFill="1"/>
    <xf numFmtId="0" fontId="10" fillId="2" borderId="55" xfId="0" applyFont="1" applyFill="1" applyBorder="1"/>
    <xf numFmtId="0" fontId="4" fillId="2" borderId="55" xfId="0" applyFont="1" applyFill="1" applyBorder="1" applyAlignment="1">
      <alignment wrapText="1"/>
    </xf>
    <xf numFmtId="14" fontId="7" fillId="2" borderId="55" xfId="0" applyNumberFormat="1" applyFont="1" applyFill="1" applyBorder="1" applyAlignment="1">
      <alignment horizontal="center" vertical="center" wrapText="1"/>
    </xf>
    <xf numFmtId="165" fontId="4" fillId="2" borderId="55" xfId="1" applyNumberFormat="1" applyFont="1" applyFill="1" applyBorder="1" applyAlignment="1">
      <alignment vertical="center" wrapText="1"/>
    </xf>
    <xf numFmtId="0" fontId="10" fillId="2" borderId="58" xfId="0" applyFont="1" applyFill="1" applyBorder="1"/>
    <xf numFmtId="0" fontId="4" fillId="2" borderId="58" xfId="0" applyFont="1" applyFill="1" applyBorder="1" applyAlignment="1">
      <alignment wrapText="1"/>
    </xf>
    <xf numFmtId="0" fontId="4" fillId="2" borderId="60" xfId="0" applyFont="1" applyFill="1" applyBorder="1" applyAlignment="1">
      <alignment wrapText="1"/>
    </xf>
    <xf numFmtId="0" fontId="4" fillId="2" borderId="59" xfId="0" applyFont="1" applyFill="1" applyBorder="1" applyAlignment="1">
      <alignment wrapText="1"/>
    </xf>
    <xf numFmtId="0" fontId="3" fillId="4" borderId="63" xfId="0" applyFont="1" applyFill="1" applyBorder="1" applyAlignment="1">
      <alignment vertical="center"/>
    </xf>
    <xf numFmtId="0" fontId="4" fillId="2" borderId="62" xfId="0" applyFont="1" applyFill="1" applyBorder="1" applyAlignment="1">
      <alignment wrapText="1"/>
    </xf>
    <xf numFmtId="165" fontId="10" fillId="2" borderId="62" xfId="1" applyNumberFormat="1" applyFont="1" applyFill="1" applyBorder="1" applyAlignment="1">
      <alignment horizontal="right" vertical="center" wrapText="1"/>
    </xf>
    <xf numFmtId="165" fontId="4" fillId="2" borderId="62" xfId="1" applyNumberFormat="1" applyFont="1" applyFill="1" applyBorder="1" applyAlignment="1">
      <alignment horizontal="right" vertical="center" wrapText="1"/>
    </xf>
    <xf numFmtId="165" fontId="4" fillId="2" borderId="60" xfId="1" applyNumberFormat="1" applyFont="1" applyFill="1" applyBorder="1" applyAlignment="1">
      <alignment horizontal="right" vertical="center" wrapText="1"/>
    </xf>
    <xf numFmtId="0" fontId="40" fillId="4" borderId="63" xfId="0" applyFont="1" applyFill="1" applyBorder="1"/>
    <xf numFmtId="165" fontId="10" fillId="2" borderId="64" xfId="1" applyNumberFormat="1" applyFont="1" applyFill="1" applyBorder="1" applyAlignment="1">
      <alignment horizontal="right" vertical="center" wrapText="1"/>
    </xf>
    <xf numFmtId="165" fontId="4" fillId="2" borderId="64" xfId="1" applyNumberFormat="1" applyFont="1" applyFill="1" applyBorder="1" applyAlignment="1">
      <alignment horizontal="right" vertical="center" wrapText="1"/>
    </xf>
    <xf numFmtId="165" fontId="10" fillId="2" borderId="63" xfId="1" applyNumberFormat="1" applyFont="1" applyFill="1" applyBorder="1" applyAlignment="1">
      <alignment horizontal="right" vertical="center" wrapText="1"/>
    </xf>
    <xf numFmtId="165" fontId="4" fillId="2" borderId="58" xfId="1" applyNumberFormat="1" applyFont="1" applyFill="1" applyBorder="1" applyAlignment="1">
      <alignment vertical="center" wrapText="1"/>
    </xf>
    <xf numFmtId="165" fontId="10" fillId="2" borderId="3" xfId="1" applyNumberFormat="1" applyFont="1" applyFill="1" applyBorder="1" applyAlignment="1">
      <alignment vertical="center" wrapText="1"/>
    </xf>
    <xf numFmtId="165" fontId="4" fillId="2" borderId="56" xfId="1" applyNumberFormat="1" applyFont="1" applyFill="1" applyBorder="1" applyAlignment="1">
      <alignment vertical="center" wrapText="1"/>
    </xf>
    <xf numFmtId="165" fontId="10" fillId="2" borderId="55" xfId="1" applyNumberFormat="1" applyFont="1" applyFill="1" applyBorder="1" applyAlignment="1">
      <alignment vertical="center" wrapText="1"/>
    </xf>
    <xf numFmtId="165" fontId="4" fillId="2" borderId="59" xfId="1" applyNumberFormat="1" applyFont="1" applyFill="1" applyBorder="1" applyAlignment="1">
      <alignment vertical="center" wrapText="1"/>
    </xf>
    <xf numFmtId="14" fontId="7" fillId="2" borderId="55" xfId="0" applyNumberFormat="1" applyFont="1" applyFill="1" applyBorder="1" applyAlignment="1">
      <alignment horizontal="left" vertical="center" wrapText="1"/>
    </xf>
    <xf numFmtId="0" fontId="4" fillId="2" borderId="55" xfId="0" applyFont="1" applyFill="1" applyBorder="1" applyAlignment="1">
      <alignment horizontal="left"/>
    </xf>
    <xf numFmtId="0" fontId="3" fillId="4" borderId="0" xfId="0" applyFont="1" applyFill="1" applyAlignment="1">
      <alignment horizontal="left"/>
    </xf>
    <xf numFmtId="0" fontId="4" fillId="2" borderId="58" xfId="0" applyFont="1" applyFill="1" applyBorder="1" applyAlignment="1">
      <alignment horizontal="left"/>
    </xf>
    <xf numFmtId="0" fontId="4" fillId="0" borderId="0" xfId="0" applyFont="1" applyAlignment="1">
      <alignment horizontal="left"/>
    </xf>
    <xf numFmtId="165" fontId="10" fillId="2" borderId="58" xfId="1" applyNumberFormat="1" applyFont="1" applyFill="1" applyBorder="1" applyAlignment="1">
      <alignment horizontal="left" vertical="center" wrapText="1"/>
    </xf>
    <xf numFmtId="165" fontId="4" fillId="2" borderId="59" xfId="1" applyNumberFormat="1" applyFont="1" applyFill="1" applyBorder="1" applyAlignment="1">
      <alignment horizontal="left" vertical="center" wrapText="1"/>
    </xf>
    <xf numFmtId="165" fontId="4" fillId="2" borderId="58" xfId="1" applyNumberFormat="1" applyFont="1" applyFill="1" applyBorder="1" applyAlignment="1">
      <alignment horizontal="left" vertical="center" wrapText="1"/>
    </xf>
    <xf numFmtId="165" fontId="4" fillId="2" borderId="65" xfId="1" applyNumberFormat="1" applyFont="1" applyFill="1" applyBorder="1" applyAlignment="1">
      <alignment horizontal="left" vertical="center" wrapText="1"/>
    </xf>
    <xf numFmtId="165" fontId="4" fillId="2" borderId="54" xfId="1" applyNumberFormat="1" applyFont="1" applyFill="1" applyBorder="1" applyAlignment="1">
      <alignment horizontal="left" vertical="center" wrapText="1"/>
    </xf>
    <xf numFmtId="165" fontId="4" fillId="2" borderId="66" xfId="1" applyNumberFormat="1" applyFont="1" applyFill="1" applyBorder="1" applyAlignment="1">
      <alignment horizontal="left" vertical="center" wrapText="1"/>
    </xf>
    <xf numFmtId="165" fontId="4" fillId="2" borderId="56" xfId="1" applyNumberFormat="1" applyFont="1" applyFill="1" applyBorder="1" applyAlignment="1">
      <alignment horizontal="left" vertical="center" wrapText="1"/>
    </xf>
    <xf numFmtId="0" fontId="6" fillId="0" borderId="57" xfId="0" applyFont="1" applyBorder="1" applyAlignment="1">
      <alignment horizontal="center"/>
    </xf>
    <xf numFmtId="0" fontId="7" fillId="2" borderId="57" xfId="0" applyFont="1" applyFill="1" applyBorder="1" applyAlignment="1">
      <alignment horizontal="center" vertical="center" wrapText="1"/>
    </xf>
    <xf numFmtId="0" fontId="4" fillId="2" borderId="57" xfId="0" applyFont="1" applyFill="1" applyBorder="1"/>
    <xf numFmtId="3" fontId="6" fillId="2" borderId="57" xfId="18" applyNumberFormat="1" applyFont="1" applyFill="1" applyBorder="1" applyAlignment="1">
      <alignment vertical="top" wrapText="1"/>
    </xf>
    <xf numFmtId="3" fontId="8" fillId="2" borderId="57" xfId="18" applyNumberFormat="1" applyFont="1" applyFill="1" applyBorder="1" applyAlignment="1">
      <alignment vertical="top" wrapText="1"/>
    </xf>
    <xf numFmtId="3" fontId="6" fillId="0" borderId="57" xfId="0" applyNumberFormat="1" applyFont="1" applyBorder="1" applyAlignment="1">
      <alignment vertical="top" wrapText="1"/>
    </xf>
    <xf numFmtId="3" fontId="8" fillId="0" borderId="57" xfId="0" applyNumberFormat="1" applyFont="1" applyBorder="1" applyAlignment="1">
      <alignment vertical="top" wrapText="1"/>
    </xf>
    <xf numFmtId="0" fontId="4" fillId="2" borderId="55" xfId="8" applyFont="1" applyFill="1" applyBorder="1" applyAlignment="1">
      <alignment vertical="center" wrapText="1"/>
    </xf>
    <xf numFmtId="0" fontId="10" fillId="2" borderId="55" xfId="0" applyFont="1" applyFill="1" applyBorder="1" applyAlignment="1">
      <alignment vertical="center" wrapText="1"/>
    </xf>
    <xf numFmtId="3" fontId="10" fillId="11" borderId="55" xfId="0" applyNumberFormat="1" applyFont="1" applyFill="1" applyBorder="1" applyAlignment="1">
      <alignment horizontal="right" vertical="center" wrapText="1"/>
    </xf>
    <xf numFmtId="3" fontId="10" fillId="2" borderId="55" xfId="0" applyNumberFormat="1" applyFont="1" applyFill="1" applyBorder="1" applyAlignment="1">
      <alignment horizontal="right" vertical="center" wrapText="1"/>
    </xf>
    <xf numFmtId="0" fontId="4" fillId="2" borderId="55" xfId="8" applyFont="1" applyFill="1" applyBorder="1" applyAlignment="1">
      <alignment horizontal="right" vertical="center" wrapText="1"/>
    </xf>
    <xf numFmtId="0" fontId="18" fillId="2" borderId="55" xfId="0" applyFont="1" applyFill="1" applyBorder="1" applyAlignment="1">
      <alignment vertical="center" wrapText="1"/>
    </xf>
    <xf numFmtId="3" fontId="4" fillId="11" borderId="55" xfId="0" applyNumberFormat="1" applyFont="1" applyFill="1" applyBorder="1" applyAlignment="1">
      <alignment horizontal="right" vertical="center" wrapText="1"/>
    </xf>
    <xf numFmtId="3" fontId="4" fillId="2" borderId="55" xfId="0" applyNumberFormat="1" applyFont="1" applyFill="1" applyBorder="1" applyAlignment="1">
      <alignment horizontal="right" vertical="center" wrapText="1"/>
    </xf>
    <xf numFmtId="3" fontId="4" fillId="11" borderId="55" xfId="1" applyNumberFormat="1" applyFont="1" applyFill="1" applyBorder="1" applyAlignment="1">
      <alignment horizontal="right" vertical="center" wrapText="1"/>
    </xf>
    <xf numFmtId="3" fontId="4" fillId="2" borderId="55" xfId="1" applyNumberFormat="1" applyFont="1" applyFill="1" applyBorder="1" applyAlignment="1">
      <alignment horizontal="right" vertical="center" wrapText="1"/>
    </xf>
    <xf numFmtId="0" fontId="4" fillId="2" borderId="55" xfId="0" applyFont="1" applyFill="1" applyBorder="1" applyAlignment="1">
      <alignment vertical="center" wrapText="1"/>
    </xf>
    <xf numFmtId="3" fontId="10" fillId="11" borderId="55" xfId="1" applyNumberFormat="1" applyFont="1" applyFill="1" applyBorder="1" applyAlignment="1">
      <alignment horizontal="right" vertical="center" wrapText="1"/>
    </xf>
    <xf numFmtId="3" fontId="10" fillId="2" borderId="55" xfId="1" applyNumberFormat="1" applyFont="1" applyFill="1" applyBorder="1" applyAlignment="1">
      <alignment horizontal="right" vertical="center" wrapText="1"/>
    </xf>
    <xf numFmtId="0" fontId="10" fillId="2" borderId="55" xfId="8" applyFont="1" applyFill="1" applyBorder="1" applyAlignment="1">
      <alignment horizontal="center" vertical="center" wrapText="1"/>
    </xf>
    <xf numFmtId="167" fontId="7" fillId="2" borderId="55" xfId="0" applyNumberFormat="1" applyFont="1" applyFill="1" applyBorder="1" applyAlignment="1">
      <alignment horizontal="center" vertical="center" wrapText="1"/>
    </xf>
    <xf numFmtId="0" fontId="4" fillId="2" borderId="58" xfId="8" applyFont="1" applyFill="1" applyBorder="1" applyAlignment="1">
      <alignment horizontal="right" vertical="center" wrapText="1"/>
    </xf>
    <xf numFmtId="0" fontId="4" fillId="2" borderId="58" xfId="0" applyFont="1" applyFill="1" applyBorder="1" applyAlignment="1">
      <alignment vertical="center" wrapText="1"/>
    </xf>
    <xf numFmtId="3" fontId="4" fillId="11" borderId="58" xfId="1" applyNumberFormat="1" applyFont="1" applyFill="1" applyBorder="1" applyAlignment="1">
      <alignment horizontal="right" vertical="center" wrapText="1"/>
    </xf>
    <xf numFmtId="3" fontId="4" fillId="2" borderId="58" xfId="1" applyNumberFormat="1" applyFont="1" applyFill="1" applyBorder="1" applyAlignment="1">
      <alignment horizontal="right" vertical="center" wrapText="1"/>
    </xf>
    <xf numFmtId="0" fontId="10" fillId="2" borderId="62" xfId="8" applyFont="1" applyFill="1" applyBorder="1" applyAlignment="1">
      <alignment horizontal="center" vertical="center" wrapText="1"/>
    </xf>
    <xf numFmtId="3" fontId="10" fillId="2" borderId="62" xfId="1" applyNumberFormat="1" applyFont="1" applyFill="1" applyBorder="1" applyAlignment="1">
      <alignment horizontal="right" vertical="center" wrapText="1"/>
    </xf>
    <xf numFmtId="3" fontId="4" fillId="2" borderId="62" xfId="1" applyNumberFormat="1" applyFont="1" applyFill="1" applyBorder="1" applyAlignment="1">
      <alignment horizontal="right" vertical="center" wrapText="1"/>
    </xf>
    <xf numFmtId="3" fontId="4" fillId="2" borderId="60" xfId="1" applyNumberFormat="1" applyFont="1" applyFill="1" applyBorder="1" applyAlignment="1">
      <alignment horizontal="right" vertical="center" wrapText="1"/>
    </xf>
    <xf numFmtId="3" fontId="4" fillId="2" borderId="62" xfId="0" applyNumberFormat="1" applyFont="1" applyFill="1" applyBorder="1" applyAlignment="1">
      <alignment horizontal="right" vertical="center" wrapText="1"/>
    </xf>
    <xf numFmtId="3" fontId="10" fillId="2" borderId="62" xfId="0" applyNumberFormat="1" applyFont="1" applyFill="1" applyBorder="1" applyAlignment="1">
      <alignment horizontal="right" vertical="center" wrapText="1"/>
    </xf>
    <xf numFmtId="0" fontId="4" fillId="2" borderId="0" xfId="8" applyFont="1" applyFill="1" applyAlignment="1">
      <alignment vertical="center" wrapText="1"/>
    </xf>
    <xf numFmtId="0" fontId="17" fillId="2" borderId="0" xfId="8" applyFont="1" applyFill="1" applyAlignment="1">
      <alignment vertical="center"/>
    </xf>
    <xf numFmtId="0" fontId="6" fillId="0" borderId="7" xfId="6" quotePrefix="1" applyFont="1" applyBorder="1" applyAlignment="1">
      <alignment horizontal="center" vertical="top"/>
    </xf>
    <xf numFmtId="3" fontId="11" fillId="0" borderId="7" xfId="1" applyNumberFormat="1" applyFont="1" applyBorder="1" applyAlignment="1">
      <alignment horizontal="right" vertical="center" wrapText="1"/>
    </xf>
    <xf numFmtId="178" fontId="44" fillId="0" borderId="14" xfId="10" applyNumberFormat="1" applyFont="1" applyBorder="1" applyAlignment="1">
      <alignment vertical="center" wrapText="1"/>
    </xf>
    <xf numFmtId="0" fontId="6" fillId="0" borderId="0" xfId="0" applyFont="1" applyAlignment="1">
      <alignment horizontal="left" vertical="top"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8" fillId="6" borderId="10"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8" fillId="6" borderId="9" xfId="0" applyFont="1" applyFill="1" applyBorder="1" applyAlignment="1">
      <alignment horizontal="left" vertical="center"/>
    </xf>
    <xf numFmtId="0" fontId="8" fillId="6" borderId="5" xfId="0" applyFont="1" applyFill="1" applyBorder="1" applyAlignment="1">
      <alignment horizontal="left" vertical="center"/>
    </xf>
    <xf numFmtId="0" fontId="8" fillId="6" borderId="4" xfId="0" applyFont="1" applyFill="1" applyBorder="1" applyAlignment="1">
      <alignment horizontal="left" vertical="center"/>
    </xf>
    <xf numFmtId="0" fontId="8" fillId="0" borderId="10" xfId="6" applyFont="1" applyBorder="1" applyAlignment="1">
      <alignment horizontal="center" vertical="top" wrapText="1"/>
    </xf>
    <xf numFmtId="0" fontId="8" fillId="0" borderId="11" xfId="6" applyFont="1" applyBorder="1" applyAlignment="1">
      <alignment horizontal="center" vertical="top" wrapText="1"/>
    </xf>
    <xf numFmtId="0" fontId="8" fillId="0" borderId="12" xfId="5" applyFont="1" applyFill="1" applyBorder="1" applyAlignment="1">
      <alignment horizontal="center" vertical="top"/>
    </xf>
    <xf numFmtId="0" fontId="8" fillId="0" borderId="13" xfId="5" applyFont="1" applyFill="1" applyBorder="1" applyAlignment="1">
      <alignment horizontal="center" vertical="top"/>
    </xf>
    <xf numFmtId="0" fontId="8" fillId="0" borderId="9" xfId="5" applyFont="1" applyFill="1" applyBorder="1" applyAlignment="1">
      <alignment horizontal="center" vertical="top"/>
    </xf>
    <xf numFmtId="0" fontId="8" fillId="0" borderId="4" xfId="5" applyFont="1" applyFill="1" applyBorder="1" applyAlignment="1">
      <alignment horizontal="center" vertical="top"/>
    </xf>
    <xf numFmtId="0" fontId="11" fillId="0" borderId="7" xfId="0" applyFont="1" applyBorder="1" applyAlignment="1">
      <alignment horizontal="center" vertical="center" wrapText="1"/>
    </xf>
    <xf numFmtId="15" fontId="7" fillId="2" borderId="0" xfId="0" quotePrefix="1" applyNumberFormat="1" applyFont="1" applyFill="1" applyAlignment="1">
      <alignment horizontal="left" vertical="center" wrapText="1"/>
    </xf>
    <xf numFmtId="15" fontId="7" fillId="2" borderId="2" xfId="0" applyNumberFormat="1" applyFont="1" applyFill="1" applyBorder="1" applyAlignment="1">
      <alignment horizontal="left" vertical="center" wrapText="1"/>
    </xf>
    <xf numFmtId="0" fontId="19" fillId="0" borderId="0" xfId="0" applyFont="1" applyAlignment="1">
      <alignment wrapText="1"/>
    </xf>
    <xf numFmtId="0" fontId="11" fillId="14" borderId="7" xfId="0" applyFont="1" applyFill="1" applyBorder="1" applyAlignment="1">
      <alignment horizontal="center" vertical="center" wrapText="1"/>
    </xf>
    <xf numFmtId="0" fontId="19" fillId="0" borderId="0" xfId="0" applyFont="1"/>
    <xf numFmtId="0" fontId="8" fillId="6" borderId="10"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11" xfId="0" applyFont="1" applyFill="1" applyBorder="1" applyAlignment="1">
      <alignment horizontal="center" vertical="center"/>
    </xf>
    <xf numFmtId="3" fontId="6" fillId="0" borderId="19" xfId="1" applyNumberFormat="1" applyFont="1" applyBorder="1" applyAlignment="1">
      <alignment horizontal="right" vertical="center"/>
    </xf>
    <xf numFmtId="3" fontId="6" fillId="0" borderId="14" xfId="1" applyNumberFormat="1" applyFont="1" applyBorder="1" applyAlignment="1">
      <alignment horizontal="right" vertical="center"/>
    </xf>
    <xf numFmtId="0" fontId="8" fillId="6" borderId="10"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33" fillId="6" borderId="10" xfId="0" applyFont="1" applyFill="1" applyBorder="1" applyAlignment="1">
      <alignment horizontal="center" vertical="center"/>
    </xf>
    <xf numFmtId="0" fontId="33" fillId="6" borderId="15" xfId="0" applyFont="1" applyFill="1" applyBorder="1" applyAlignment="1">
      <alignment horizontal="center" vertical="center"/>
    </xf>
    <xf numFmtId="0" fontId="33" fillId="6" borderId="11" xfId="0" applyFont="1" applyFill="1" applyBorder="1" applyAlignment="1">
      <alignment horizontal="center" vertical="center"/>
    </xf>
    <xf numFmtId="0" fontId="6" fillId="0" borderId="19" xfId="0" applyFont="1" applyBorder="1" applyAlignment="1">
      <alignment horizontal="center" vertical="center"/>
    </xf>
    <xf numFmtId="0" fontId="6" fillId="0" borderId="31"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left" vertical="center" wrapText="1"/>
    </xf>
    <xf numFmtId="0" fontId="6" fillId="0" borderId="31" xfId="0" applyFont="1" applyBorder="1" applyAlignment="1">
      <alignment horizontal="left" vertical="center" wrapText="1"/>
    </xf>
    <xf numFmtId="0" fontId="6" fillId="0" borderId="14" xfId="0" applyFont="1" applyBorder="1" applyAlignment="1">
      <alignment horizontal="left" vertical="center" wrapText="1"/>
    </xf>
    <xf numFmtId="0" fontId="6" fillId="0" borderId="1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4" xfId="0" applyFont="1" applyBorder="1" applyAlignment="1">
      <alignment horizontal="center" vertical="center" wrapText="1"/>
    </xf>
    <xf numFmtId="0" fontId="12" fillId="22" borderId="10" xfId="0" applyFont="1" applyFill="1" applyBorder="1" applyAlignment="1">
      <alignment horizontal="center" vertical="center" wrapText="1"/>
    </xf>
    <xf numFmtId="0" fontId="12" fillId="22" borderId="15" xfId="0" applyFont="1" applyFill="1" applyBorder="1" applyAlignment="1">
      <alignment horizontal="center" vertical="center" wrapText="1"/>
    </xf>
    <xf numFmtId="0" fontId="12" fillId="22" borderId="11" xfId="0" applyFont="1" applyFill="1" applyBorder="1" applyAlignment="1">
      <alignment horizontal="center" vertical="center" wrapText="1"/>
    </xf>
    <xf numFmtId="0" fontId="4" fillId="12" borderId="19" xfId="0" applyFont="1" applyFill="1" applyBorder="1" applyAlignment="1">
      <alignment horizontal="center" vertical="center" wrapText="1"/>
    </xf>
    <xf numFmtId="0" fontId="4" fillId="12" borderId="31"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30"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0" borderId="5" xfId="0" applyFont="1" applyBorder="1" applyAlignment="1">
      <alignment horizontal="center"/>
    </xf>
    <xf numFmtId="0" fontId="4" fillId="0" borderId="4" xfId="0" applyFont="1" applyBorder="1" applyAlignment="1">
      <alignment horizontal="center"/>
    </xf>
    <xf numFmtId="0" fontId="6" fillId="0" borderId="12" xfId="6" applyFont="1" applyBorder="1" applyAlignment="1">
      <alignment horizontal="center" vertical="center"/>
    </xf>
    <xf numFmtId="0" fontId="6" fillId="0" borderId="13" xfId="6" applyFont="1" applyBorder="1" applyAlignment="1">
      <alignment horizontal="center" vertical="center"/>
    </xf>
    <xf numFmtId="0" fontId="6" fillId="0" borderId="28" xfId="6" applyFont="1" applyBorder="1" applyAlignment="1">
      <alignment horizontal="center" vertical="center"/>
    </xf>
    <xf numFmtId="0" fontId="6" fillId="0" borderId="2" xfId="6" applyFont="1" applyBorder="1" applyAlignment="1">
      <alignment horizontal="center" vertical="center"/>
    </xf>
    <xf numFmtId="0" fontId="6" fillId="0" borderId="9" xfId="6" applyFont="1" applyBorder="1" applyAlignment="1">
      <alignment horizontal="center" vertical="center"/>
    </xf>
    <xf numFmtId="0" fontId="6" fillId="0" borderId="4" xfId="6" applyFont="1" applyBorder="1" applyAlignment="1">
      <alignment horizontal="center" vertical="center"/>
    </xf>
    <xf numFmtId="0" fontId="8" fillId="18" borderId="7" xfId="13" applyFont="1" applyFill="1" applyBorder="1" applyAlignment="1">
      <alignment horizontal="center" vertical="center" wrapText="1"/>
    </xf>
    <xf numFmtId="0" fontId="4"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11" xfId="0" applyFont="1" applyBorder="1" applyAlignment="1">
      <alignment horizontal="center" vertical="center" wrapText="1"/>
    </xf>
    <xf numFmtId="0" fontId="4" fillId="2" borderId="31" xfId="0" applyFont="1" applyFill="1" applyBorder="1" applyAlignment="1">
      <alignment vertical="center" wrapText="1"/>
    </xf>
    <xf numFmtId="0" fontId="4" fillId="2" borderId="14" xfId="0" applyFont="1" applyFill="1" applyBorder="1" applyAlignment="1">
      <alignment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xf>
    <xf numFmtId="0" fontId="11" fillId="2" borderId="19"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9" fontId="8" fillId="0" borderId="19" xfId="0" applyNumberFormat="1" applyFont="1" applyBorder="1" applyAlignment="1">
      <alignment horizontal="center" vertical="center" wrapText="1"/>
    </xf>
    <xf numFmtId="9" fontId="8" fillId="0" borderId="14"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4" borderId="0" xfId="0" applyFont="1" applyFill="1" applyAlignment="1">
      <alignment horizontal="left" vertical="center"/>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8" fillId="0" borderId="28" xfId="0" applyFont="1" applyBorder="1" applyAlignment="1">
      <alignment horizontal="center" wrapText="1"/>
    </xf>
    <xf numFmtId="0" fontId="8" fillId="0" borderId="0" xfId="0" applyFont="1" applyAlignment="1">
      <alignment horizontal="center" wrapText="1"/>
    </xf>
    <xf numFmtId="0" fontId="10" fillId="0" borderId="19" xfId="0" applyFont="1" applyBorder="1" applyAlignment="1">
      <alignment horizontal="center" wrapText="1"/>
    </xf>
    <xf numFmtId="0" fontId="10" fillId="0" borderId="14" xfId="0" applyFont="1" applyBorder="1" applyAlignment="1">
      <alignment horizontal="center" wrapText="1"/>
    </xf>
    <xf numFmtId="0" fontId="10" fillId="0" borderId="7" xfId="0" applyFont="1" applyBorder="1" applyAlignment="1">
      <alignment horizontal="center" vertical="center"/>
    </xf>
    <xf numFmtId="0" fontId="10" fillId="0" borderId="10" xfId="0" applyFont="1" applyBorder="1" applyAlignment="1">
      <alignment horizontal="left" vertical="center" wrapText="1"/>
    </xf>
    <xf numFmtId="0" fontId="10" fillId="0" borderId="15" xfId="0" applyFont="1" applyBorder="1" applyAlignment="1">
      <alignment horizontal="left" vertical="center" wrapText="1"/>
    </xf>
    <xf numFmtId="0" fontId="10" fillId="0" borderId="11" xfId="0" applyFont="1" applyBorder="1" applyAlignment="1">
      <alignment horizontal="left" vertical="center"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10" fillId="0" borderId="10" xfId="0" applyFont="1" applyBorder="1" applyAlignment="1">
      <alignment horizontal="left" vertical="center" wrapText="1" indent="7"/>
    </xf>
    <xf numFmtId="0" fontId="10" fillId="0" borderId="11" xfId="0" applyFont="1" applyBorder="1" applyAlignment="1">
      <alignment horizontal="left" vertical="center" wrapText="1" indent="7"/>
    </xf>
    <xf numFmtId="14" fontId="7" fillId="2" borderId="10"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49" fontId="43" fillId="0" borderId="10" xfId="0" applyNumberFormat="1" applyFont="1" applyBorder="1" applyAlignment="1">
      <alignment horizontal="center" vertical="center" wrapText="1"/>
    </xf>
    <xf numFmtId="49" fontId="43" fillId="0" borderId="11" xfId="0" applyNumberFormat="1" applyFont="1" applyBorder="1" applyAlignment="1">
      <alignment horizontal="center" vertical="center" wrapText="1"/>
    </xf>
    <xf numFmtId="165" fontId="4" fillId="2" borderId="57" xfId="1" applyNumberFormat="1" applyFont="1" applyFill="1" applyBorder="1" applyAlignment="1">
      <alignment horizontal="center" vertical="center" wrapText="1"/>
    </xf>
    <xf numFmtId="0" fontId="4" fillId="2" borderId="57" xfId="0" applyFont="1" applyFill="1" applyBorder="1" applyAlignment="1">
      <alignment horizontal="center" vertical="center" wrapText="1"/>
    </xf>
    <xf numFmtId="165" fontId="4" fillId="2" borderId="55" xfId="1" applyNumberFormat="1" applyFont="1" applyFill="1" applyBorder="1" applyAlignment="1">
      <alignment horizontal="center" vertical="center" wrapText="1"/>
    </xf>
    <xf numFmtId="165" fontId="4" fillId="2" borderId="62" xfId="1" applyNumberFormat="1" applyFont="1" applyFill="1" applyBorder="1" applyAlignment="1">
      <alignment horizontal="center" vertical="center" wrapText="1"/>
    </xf>
    <xf numFmtId="165" fontId="4" fillId="2" borderId="61" xfId="1" applyNumberFormat="1" applyFont="1" applyFill="1" applyBorder="1" applyAlignment="1">
      <alignment horizontal="center" vertical="center" wrapText="1"/>
    </xf>
    <xf numFmtId="0" fontId="8" fillId="0" borderId="10" xfId="0" applyFont="1" applyBorder="1" applyAlignment="1">
      <alignment horizontal="center"/>
    </xf>
    <xf numFmtId="0" fontId="8" fillId="0" borderId="15" xfId="0" applyFont="1" applyBorder="1" applyAlignment="1">
      <alignment horizontal="center"/>
    </xf>
    <xf numFmtId="0" fontId="8" fillId="0" borderId="11" xfId="0" applyFont="1" applyBorder="1" applyAlignment="1">
      <alignment horizontal="center"/>
    </xf>
    <xf numFmtId="0" fontId="8" fillId="0" borderId="19" xfId="0" applyFont="1" applyBorder="1" applyAlignment="1">
      <alignment horizontal="center"/>
    </xf>
    <xf numFmtId="0" fontId="8" fillId="0" borderId="7" xfId="0" applyFont="1" applyBorder="1" applyAlignment="1">
      <alignment horizontal="center"/>
    </xf>
    <xf numFmtId="0" fontId="8" fillId="0" borderId="19" xfId="0" applyFont="1" applyBorder="1" applyAlignment="1">
      <alignment horizontal="center" vertical="center" wrapText="1"/>
    </xf>
    <xf numFmtId="0" fontId="8" fillId="0" borderId="14" xfId="0" applyFont="1" applyBorder="1" applyAlignment="1">
      <alignment horizontal="center" vertical="center" wrapText="1"/>
    </xf>
    <xf numFmtId="0" fontId="4" fillId="2" borderId="2" xfId="0" applyFont="1" applyFill="1" applyBorder="1" applyAlignment="1">
      <alignment vertical="center" wrapText="1"/>
    </xf>
    <xf numFmtId="49" fontId="43" fillId="0" borderId="10" xfId="0" applyNumberFormat="1" applyFont="1" applyBorder="1" applyAlignment="1">
      <alignment horizontal="center" vertical="center"/>
    </xf>
    <xf numFmtId="49" fontId="43" fillId="0" borderId="11" xfId="0" applyNumberFormat="1" applyFont="1" applyBorder="1" applyAlignment="1">
      <alignment horizontal="center" vertical="center"/>
    </xf>
    <xf numFmtId="0" fontId="4" fillId="2" borderId="4" xfId="0" applyFont="1" applyFill="1" applyBorder="1" applyAlignment="1">
      <alignment vertical="center" wrapText="1"/>
    </xf>
    <xf numFmtId="167" fontId="7" fillId="2" borderId="55" xfId="0" applyNumberFormat="1" applyFont="1" applyFill="1" applyBorder="1" applyAlignment="1">
      <alignment horizontal="center" vertical="center" wrapText="1"/>
    </xf>
    <xf numFmtId="169" fontId="7" fillId="2" borderId="55" xfId="0" applyNumberFormat="1" applyFont="1" applyFill="1" applyBorder="1" applyAlignment="1">
      <alignment horizontal="center" vertical="center" wrapText="1"/>
    </xf>
    <xf numFmtId="169" fontId="7" fillId="2" borderId="62" xfId="0" applyNumberFormat="1" applyFont="1" applyFill="1" applyBorder="1" applyAlignment="1">
      <alignment horizontal="center" vertical="center" wrapText="1"/>
    </xf>
    <xf numFmtId="167" fontId="7" fillId="2" borderId="3" xfId="0" applyNumberFormat="1" applyFont="1" applyFill="1" applyBorder="1" applyAlignment="1">
      <alignment horizontal="center" vertical="center" wrapText="1"/>
    </xf>
    <xf numFmtId="0" fontId="10" fillId="22" borderId="37"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42" xfId="0" applyFont="1" applyFill="1" applyBorder="1" applyAlignment="1">
      <alignment horizontal="center" vertical="center"/>
    </xf>
    <xf numFmtId="0" fontId="10" fillId="22" borderId="41" xfId="0" applyFont="1" applyFill="1" applyBorder="1" applyAlignment="1">
      <alignment horizontal="center" vertical="center"/>
    </xf>
    <xf numFmtId="0" fontId="11" fillId="0" borderId="12" xfId="8" applyFont="1" applyBorder="1" applyAlignment="1" applyProtection="1">
      <alignment horizontal="left" vertical="top" wrapText="1"/>
      <protection locked="0"/>
    </xf>
    <xf numFmtId="0" fontId="6" fillId="0" borderId="30" xfId="8" applyFont="1" applyBorder="1" applyAlignment="1" applyProtection="1">
      <alignment horizontal="left" vertical="top" wrapText="1"/>
      <protection locked="0"/>
    </xf>
    <xf numFmtId="0" fontId="6" fillId="0" borderId="13" xfId="8" applyFont="1" applyBorder="1" applyAlignment="1" applyProtection="1">
      <alignment horizontal="left" vertical="top" wrapText="1"/>
      <protection locked="0"/>
    </xf>
    <xf numFmtId="0" fontId="6" fillId="0" borderId="28" xfId="8" applyFont="1" applyBorder="1" applyAlignment="1" applyProtection="1">
      <alignment horizontal="left" vertical="top" wrapText="1"/>
      <protection locked="0"/>
    </xf>
    <xf numFmtId="0" fontId="6" fillId="0" borderId="0" xfId="8" applyFont="1" applyAlignment="1" applyProtection="1">
      <alignment horizontal="left" vertical="top" wrapText="1"/>
      <protection locked="0"/>
    </xf>
    <xf numFmtId="0" fontId="6" fillId="0" borderId="2" xfId="8" applyFont="1" applyBorder="1" applyAlignment="1" applyProtection="1">
      <alignment horizontal="left" vertical="top" wrapText="1"/>
      <protection locked="0"/>
    </xf>
    <xf numFmtId="0" fontId="6" fillId="0" borderId="9" xfId="8" applyFont="1" applyBorder="1" applyAlignment="1" applyProtection="1">
      <alignment horizontal="left" vertical="top" wrapText="1"/>
      <protection locked="0"/>
    </xf>
    <xf numFmtId="0" fontId="6" fillId="0" borderId="5" xfId="8" applyFont="1" applyBorder="1" applyAlignment="1" applyProtection="1">
      <alignment horizontal="left" vertical="top" wrapText="1"/>
      <protection locked="0"/>
    </xf>
    <xf numFmtId="0" fontId="6" fillId="0" borderId="4" xfId="8" applyFont="1" applyBorder="1" applyAlignment="1" applyProtection="1">
      <alignment horizontal="left" vertical="top" wrapText="1"/>
      <protection locked="0"/>
    </xf>
    <xf numFmtId="0" fontId="8" fillId="0" borderId="9" xfId="15" applyFont="1" applyBorder="1" applyAlignment="1">
      <alignment horizontal="center" vertical="center" wrapText="1"/>
    </xf>
    <xf numFmtId="0" fontId="8" fillId="0" borderId="4" xfId="15" applyFont="1" applyBorder="1" applyAlignment="1">
      <alignment horizontal="center" vertical="center" wrapText="1"/>
    </xf>
    <xf numFmtId="0" fontId="8" fillId="0" borderId="10" xfId="15" applyFont="1" applyBorder="1" applyAlignment="1">
      <alignment horizontal="center" vertical="center" wrapText="1"/>
    </xf>
    <xf numFmtId="0" fontId="8" fillId="0" borderId="11" xfId="15" applyFont="1" applyBorder="1" applyAlignment="1">
      <alignment horizontal="center" vertical="center" wrapText="1"/>
    </xf>
    <xf numFmtId="0" fontId="20" fillId="6" borderId="16" xfId="0" applyFont="1" applyFill="1" applyBorder="1" applyAlignment="1">
      <alignment vertical="center" wrapText="1"/>
    </xf>
    <xf numFmtId="0" fontId="20" fillId="6" borderId="17" xfId="0" applyFont="1" applyFill="1" applyBorder="1" applyAlignment="1">
      <alignment vertical="center" wrapText="1"/>
    </xf>
    <xf numFmtId="0" fontId="20" fillId="6" borderId="18" xfId="0" applyFont="1" applyFill="1" applyBorder="1" applyAlignment="1">
      <alignment vertical="center" wrapText="1"/>
    </xf>
    <xf numFmtId="0" fontId="12" fillId="12" borderId="7"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11" fillId="13" borderId="10" xfId="0" applyFont="1" applyFill="1" applyBorder="1" applyAlignment="1">
      <alignment horizontal="left" vertical="center" wrapText="1"/>
    </xf>
    <xf numFmtId="0" fontId="11" fillId="13" borderId="15"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6" borderId="18" xfId="0" applyFont="1" applyFill="1" applyBorder="1" applyAlignment="1">
      <alignment vertical="center" wrapText="1"/>
    </xf>
    <xf numFmtId="0" fontId="11" fillId="13" borderId="10" xfId="0" applyFont="1" applyFill="1" applyBorder="1" applyAlignment="1">
      <alignment vertical="center" wrapText="1"/>
    </xf>
    <xf numFmtId="0" fontId="11" fillId="13" borderId="15" xfId="0" applyFont="1" applyFill="1" applyBorder="1" applyAlignment="1">
      <alignment vertical="center" wrapText="1"/>
    </xf>
    <xf numFmtId="0" fontId="11" fillId="13" borderId="11" xfId="0" applyFont="1" applyFill="1" applyBorder="1" applyAlignment="1">
      <alignment vertical="center" wrapText="1"/>
    </xf>
    <xf numFmtId="0" fontId="11" fillId="12" borderId="19"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19" xfId="0" applyFont="1" applyFill="1" applyBorder="1" applyAlignment="1">
      <alignment vertical="center" wrapText="1"/>
    </xf>
    <xf numFmtId="0" fontId="11" fillId="12" borderId="14" xfId="0" applyFont="1" applyFill="1" applyBorder="1" applyAlignment="1">
      <alignment vertical="center" wrapText="1"/>
    </xf>
    <xf numFmtId="0" fontId="4" fillId="6" borderId="20" xfId="0" applyFont="1" applyFill="1" applyBorder="1" applyAlignment="1">
      <alignment vertical="center" wrapText="1"/>
    </xf>
    <xf numFmtId="0" fontId="4" fillId="6" borderId="21" xfId="0" applyFont="1" applyFill="1" applyBorder="1" applyAlignment="1">
      <alignment vertical="center" wrapText="1"/>
    </xf>
    <xf numFmtId="0" fontId="4" fillId="6" borderId="22" xfId="0" applyFont="1" applyFill="1" applyBorder="1" applyAlignment="1">
      <alignment vertical="center" wrapText="1"/>
    </xf>
    <xf numFmtId="0" fontId="4" fillId="6" borderId="23" xfId="0" applyFont="1" applyFill="1" applyBorder="1" applyAlignment="1">
      <alignment vertical="center" wrapText="1"/>
    </xf>
    <xf numFmtId="0" fontId="4" fillId="6" borderId="24" xfId="0" applyFont="1" applyFill="1" applyBorder="1" applyAlignment="1">
      <alignment vertical="center" wrapText="1"/>
    </xf>
    <xf numFmtId="0" fontId="4" fillId="6" borderId="25" xfId="0" applyFont="1" applyFill="1" applyBorder="1" applyAlignment="1">
      <alignment vertical="center" wrapText="1"/>
    </xf>
    <xf numFmtId="0" fontId="4" fillId="2" borderId="19" xfId="0" applyFont="1" applyFill="1" applyBorder="1" applyAlignment="1">
      <alignment vertical="center" wrapText="1"/>
    </xf>
    <xf numFmtId="0" fontId="4" fillId="12" borderId="19" xfId="0" applyFont="1" applyFill="1" applyBorder="1" applyAlignment="1">
      <alignment vertical="center" wrapText="1"/>
    </xf>
    <xf numFmtId="0" fontId="4" fillId="12" borderId="14" xfId="0" applyFont="1" applyFill="1" applyBorder="1" applyAlignment="1">
      <alignment vertical="center" wrapText="1"/>
    </xf>
    <xf numFmtId="0" fontId="19" fillId="12" borderId="19" xfId="0" applyFont="1" applyFill="1" applyBorder="1" applyAlignment="1">
      <alignment vertical="center" wrapText="1"/>
    </xf>
    <xf numFmtId="0" fontId="19" fillId="12" borderId="14" xfId="0" applyFont="1" applyFill="1" applyBorder="1" applyAlignment="1">
      <alignment vertical="center" wrapText="1"/>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8" xfId="0" applyFont="1" applyFill="1" applyBorder="1" applyAlignment="1">
      <alignment horizontal="center" vertical="center"/>
    </xf>
    <xf numFmtId="3" fontId="4" fillId="2" borderId="19" xfId="0" applyNumberFormat="1" applyFont="1" applyFill="1" applyBorder="1" applyAlignment="1">
      <alignment horizontal="right" vertical="center" wrapText="1"/>
    </xf>
    <xf numFmtId="3" fontId="4" fillId="2" borderId="14" xfId="0" applyNumberFormat="1" applyFont="1" applyFill="1" applyBorder="1" applyAlignment="1">
      <alignment horizontal="right" vertical="center" wrapText="1"/>
    </xf>
    <xf numFmtId="0" fontId="4" fillId="6" borderId="10" xfId="0" applyFont="1" applyFill="1" applyBorder="1" applyAlignment="1">
      <alignment horizontal="left"/>
    </xf>
    <xf numFmtId="0" fontId="4" fillId="6" borderId="15" xfId="0" applyFont="1" applyFill="1" applyBorder="1" applyAlignment="1">
      <alignment horizontal="left"/>
    </xf>
    <xf numFmtId="0" fontId="4" fillId="6" borderId="11" xfId="0" applyFont="1" applyFill="1" applyBorder="1" applyAlignment="1">
      <alignment horizontal="left"/>
    </xf>
    <xf numFmtId="165" fontId="4" fillId="2" borderId="19" xfId="1" applyNumberFormat="1" applyFont="1" applyFill="1" applyBorder="1" applyAlignment="1">
      <alignment horizontal="center" vertical="center" wrapText="1"/>
    </xf>
    <xf numFmtId="165" fontId="4" fillId="2" borderId="14" xfId="1" applyNumberFormat="1" applyFont="1" applyFill="1" applyBorder="1" applyAlignment="1">
      <alignment horizontal="center" vertical="center" wrapText="1"/>
    </xf>
    <xf numFmtId="165" fontId="4" fillId="12" borderId="19" xfId="1" applyNumberFormat="1" applyFont="1" applyFill="1" applyBorder="1" applyAlignment="1">
      <alignment horizontal="center" vertical="center" wrapText="1"/>
    </xf>
    <xf numFmtId="165" fontId="4" fillId="12" borderId="14" xfId="1" applyNumberFormat="1" applyFont="1" applyFill="1" applyBorder="1" applyAlignment="1">
      <alignment horizontal="center" vertical="center" wrapText="1"/>
    </xf>
    <xf numFmtId="3" fontId="4" fillId="0" borderId="19" xfId="0" applyNumberFormat="1" applyFont="1" applyBorder="1" applyAlignment="1">
      <alignment vertical="center" wrapText="1"/>
    </xf>
    <xf numFmtId="3" fontId="4" fillId="0" borderId="14" xfId="0" applyNumberFormat="1" applyFont="1" applyBorder="1" applyAlignment="1">
      <alignment vertical="center" wrapText="1"/>
    </xf>
    <xf numFmtId="3" fontId="4" fillId="12" borderId="19" xfId="0" applyNumberFormat="1" applyFont="1" applyFill="1" applyBorder="1" applyAlignment="1">
      <alignment horizontal="right" vertical="center" wrapText="1"/>
    </xf>
    <xf numFmtId="3" fontId="4" fillId="12" borderId="14" xfId="0" applyNumberFormat="1" applyFont="1" applyFill="1" applyBorder="1" applyAlignment="1">
      <alignment horizontal="right" vertical="center" wrapText="1"/>
    </xf>
    <xf numFmtId="0" fontId="10" fillId="0" borderId="43" xfId="0" applyFont="1" applyBorder="1" applyAlignment="1">
      <alignment horizontal="center" vertical="center" wrapText="1"/>
    </xf>
    <xf numFmtId="49" fontId="43" fillId="0" borderId="15" xfId="0" applyNumberFormat="1" applyFont="1" applyBorder="1" applyAlignment="1">
      <alignment horizontal="center" vertical="center"/>
    </xf>
    <xf numFmtId="0" fontId="6" fillId="14" borderId="19"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52" fillId="31" borderId="0" xfId="0" applyFont="1" applyFill="1"/>
    <xf numFmtId="0" fontId="8" fillId="14" borderId="19"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8" fillId="14" borderId="30" xfId="0" applyFont="1" applyFill="1" applyBorder="1" applyAlignment="1">
      <alignment horizontal="center" vertical="center" wrapText="1"/>
    </xf>
    <xf numFmtId="0" fontId="8" fillId="14" borderId="13"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1" fillId="0" borderId="26"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1" xfId="0" applyFont="1" applyBorder="1" applyAlignment="1">
      <alignment horizontal="left" vertical="top" wrapText="1"/>
    </xf>
    <xf numFmtId="0" fontId="6" fillId="0" borderId="47" xfId="0" applyFont="1" applyBorder="1" applyAlignment="1">
      <alignment horizontal="left" vertical="top"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0" fontId="6" fillId="0" borderId="50" xfId="0" applyFont="1" applyBorder="1" applyAlignment="1">
      <alignment horizontal="left" vertical="top" wrapText="1"/>
    </xf>
    <xf numFmtId="0" fontId="8" fillId="2" borderId="19"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13" xfId="0" applyFont="1" applyFill="1" applyBorder="1" applyAlignment="1">
      <alignment horizontal="center" vertical="center" wrapText="1"/>
    </xf>
    <xf numFmtId="165" fontId="8" fillId="2" borderId="12" xfId="1" applyNumberFormat="1" applyFont="1" applyFill="1" applyBorder="1" applyAlignment="1">
      <alignment horizontal="center" vertical="center" wrapText="1"/>
    </xf>
    <xf numFmtId="165" fontId="8" fillId="2" borderId="30" xfId="1" applyNumberFormat="1" applyFont="1" applyFill="1" applyBorder="1" applyAlignment="1">
      <alignment horizontal="center" vertical="center" wrapText="1"/>
    </xf>
    <xf numFmtId="165" fontId="8" fillId="2" borderId="13" xfId="1" applyNumberFormat="1" applyFont="1" applyFill="1" applyBorder="1" applyAlignment="1">
      <alignment horizontal="center" vertical="center" wrapText="1"/>
    </xf>
    <xf numFmtId="165" fontId="8" fillId="0" borderId="12" xfId="1" applyNumberFormat="1" applyFont="1" applyFill="1" applyBorder="1" applyAlignment="1">
      <alignment horizontal="center" vertical="center" wrapText="1"/>
    </xf>
    <xf numFmtId="165" fontId="8" fillId="0" borderId="13" xfId="1" applyNumberFormat="1" applyFont="1" applyFill="1" applyBorder="1" applyAlignment="1">
      <alignment horizontal="center" vertical="center" wrapText="1"/>
    </xf>
    <xf numFmtId="165" fontId="6" fillId="0" borderId="19" xfId="1" applyNumberFormat="1" applyFont="1" applyFill="1" applyBorder="1" applyAlignment="1">
      <alignment horizontal="center" vertical="center" wrapText="1"/>
    </xf>
    <xf numFmtId="165" fontId="6" fillId="0" borderId="14" xfId="1" applyNumberFormat="1" applyFont="1" applyFill="1" applyBorder="1" applyAlignment="1">
      <alignment horizontal="center" vertical="center" wrapText="1"/>
    </xf>
    <xf numFmtId="165" fontId="6" fillId="2" borderId="19" xfId="1" applyNumberFormat="1" applyFont="1" applyFill="1" applyBorder="1" applyAlignment="1">
      <alignment horizontal="center" vertical="center" wrapText="1"/>
    </xf>
    <xf numFmtId="165" fontId="6" fillId="2" borderId="14" xfId="1" applyNumberFormat="1" applyFont="1" applyFill="1" applyBorder="1" applyAlignment="1">
      <alignment horizontal="center" vertical="center" wrapText="1"/>
    </xf>
    <xf numFmtId="0" fontId="8" fillId="2" borderId="15" xfId="0" applyFont="1" applyFill="1" applyBorder="1" applyAlignment="1">
      <alignment horizontal="center" vertical="center" wrapText="1"/>
    </xf>
    <xf numFmtId="0" fontId="11" fillId="0" borderId="45" xfId="0" applyFont="1" applyBorder="1" applyAlignment="1">
      <alignment horizontal="left" vertical="top" wrapText="1"/>
    </xf>
    <xf numFmtId="0" fontId="11" fillId="0" borderId="46" xfId="0" applyFont="1" applyBorder="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1" fillId="0" borderId="47" xfId="0"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12" fillId="14" borderId="19" xfId="0" applyFont="1" applyFill="1" applyBorder="1" applyAlignment="1">
      <alignment horizontal="center" vertical="center" wrapText="1"/>
    </xf>
    <xf numFmtId="0" fontId="12" fillId="14" borderId="14"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2" fillId="14" borderId="4" xfId="0" applyFont="1" applyFill="1" applyBorder="1" applyAlignment="1">
      <alignment horizontal="center" vertical="center" wrapText="1"/>
    </xf>
    <xf numFmtId="0" fontId="11" fillId="14" borderId="19" xfId="0" applyFont="1" applyFill="1" applyBorder="1" applyAlignment="1">
      <alignment horizontal="right" vertical="center"/>
    </xf>
    <xf numFmtId="0" fontId="11" fillId="14" borderId="14" xfId="0" applyFont="1" applyFill="1" applyBorder="1" applyAlignment="1">
      <alignment horizontal="right" vertical="center"/>
    </xf>
    <xf numFmtId="0" fontId="11" fillId="14" borderId="19" xfId="0" applyFont="1" applyFill="1" applyBorder="1" applyAlignment="1">
      <alignment horizontal="left" vertical="center" wrapText="1"/>
    </xf>
    <xf numFmtId="0" fontId="11" fillId="14" borderId="14" xfId="0" applyFont="1" applyFill="1" applyBorder="1" applyAlignment="1">
      <alignment horizontal="left" vertical="center" wrapText="1"/>
    </xf>
    <xf numFmtId="0" fontId="11" fillId="0" borderId="19" xfId="0" applyFont="1" applyBorder="1" applyAlignment="1">
      <alignment horizontal="right" vertical="center" wrapText="1"/>
    </xf>
    <xf numFmtId="0" fontId="11" fillId="0" borderId="14" xfId="0" applyFont="1" applyBorder="1" applyAlignment="1">
      <alignment horizontal="right" vertical="center" wrapText="1"/>
    </xf>
    <xf numFmtId="165" fontId="19" fillId="14" borderId="19" xfId="1" applyNumberFormat="1" applyFont="1" applyFill="1" applyBorder="1" applyAlignment="1">
      <alignment horizontal="center" vertical="center" wrapText="1"/>
    </xf>
    <xf numFmtId="165" fontId="19" fillId="14" borderId="14" xfId="1" applyNumberFormat="1" applyFont="1" applyFill="1" applyBorder="1" applyAlignment="1">
      <alignment horizontal="center" vertical="center" wrapText="1"/>
    </xf>
    <xf numFmtId="0" fontId="11" fillId="14" borderId="13" xfId="0" applyFont="1" applyFill="1" applyBorder="1" applyAlignment="1">
      <alignment horizontal="right" vertical="center"/>
    </xf>
    <xf numFmtId="0" fontId="11" fillId="14" borderId="4" xfId="0" applyFont="1" applyFill="1" applyBorder="1" applyAlignment="1">
      <alignment horizontal="right" vertical="center"/>
    </xf>
    <xf numFmtId="0" fontId="11" fillId="14" borderId="19" xfId="0" applyFont="1" applyFill="1" applyBorder="1" applyAlignment="1">
      <alignment horizontal="right" vertical="center" wrapText="1"/>
    </xf>
    <xf numFmtId="0" fontId="11" fillId="14" borderId="14" xfId="0" applyFont="1" applyFill="1" applyBorder="1" applyAlignment="1">
      <alignment horizontal="right" vertical="center" wrapText="1"/>
    </xf>
    <xf numFmtId="165" fontId="19" fillId="14" borderId="19" xfId="1" applyNumberFormat="1" applyFont="1" applyFill="1" applyBorder="1" applyAlignment="1">
      <alignment horizontal="right" vertical="center" wrapText="1"/>
    </xf>
    <xf numFmtId="165" fontId="19" fillId="14" borderId="14" xfId="1" applyNumberFormat="1" applyFont="1" applyFill="1" applyBorder="1" applyAlignment="1">
      <alignment horizontal="right" vertical="center" wrapText="1"/>
    </xf>
    <xf numFmtId="165" fontId="19" fillId="14" borderId="19" xfId="20" applyNumberFormat="1" applyFont="1" applyFill="1" applyBorder="1" applyAlignment="1">
      <alignment horizontal="center" vertical="center" wrapText="1"/>
    </xf>
    <xf numFmtId="165" fontId="19" fillId="14" borderId="14" xfId="20" applyNumberFormat="1" applyFont="1" applyFill="1" applyBorder="1" applyAlignment="1">
      <alignment horizontal="center" vertical="center" wrapText="1"/>
    </xf>
    <xf numFmtId="165" fontId="19" fillId="14" borderId="19" xfId="20" applyNumberFormat="1" applyFont="1" applyFill="1" applyBorder="1" applyAlignment="1">
      <alignment horizontal="right" vertical="center" wrapText="1"/>
    </xf>
    <xf numFmtId="165" fontId="19" fillId="14" borderId="14" xfId="20" applyNumberFormat="1" applyFont="1" applyFill="1" applyBorder="1" applyAlignment="1">
      <alignment horizontal="right" vertical="center" wrapText="1"/>
    </xf>
    <xf numFmtId="0" fontId="11" fillId="2" borderId="26"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2" borderId="46"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0" xfId="0" applyFont="1" applyFill="1" applyAlignment="1">
      <alignment horizontal="left" vertical="top" wrapText="1"/>
    </xf>
    <xf numFmtId="0" fontId="6" fillId="2" borderId="47" xfId="0" applyFont="1" applyFill="1" applyBorder="1" applyAlignment="1">
      <alignment horizontal="left" vertical="top" wrapText="1"/>
    </xf>
    <xf numFmtId="0" fontId="6" fillId="2" borderId="48" xfId="0" applyFont="1" applyFill="1" applyBorder="1" applyAlignment="1">
      <alignment horizontal="left" vertical="top" wrapText="1"/>
    </xf>
    <xf numFmtId="0" fontId="6" fillId="2" borderId="49" xfId="0" applyFont="1" applyFill="1" applyBorder="1" applyAlignment="1">
      <alignment horizontal="left" vertical="top" wrapText="1"/>
    </xf>
    <xf numFmtId="0" fontId="6" fillId="2" borderId="50" xfId="0" applyFont="1" applyFill="1" applyBorder="1" applyAlignment="1">
      <alignment horizontal="left" vertical="top" wrapText="1"/>
    </xf>
    <xf numFmtId="0" fontId="10" fillId="2" borderId="1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30" xfId="0" applyFont="1" applyBorder="1" applyAlignment="1">
      <alignment horizontal="center" vertical="center" wrapText="1"/>
    </xf>
    <xf numFmtId="0" fontId="11" fillId="14" borderId="0" xfId="0" applyFont="1" applyFill="1"/>
    <xf numFmtId="0" fontId="12" fillId="14" borderId="10" xfId="0" applyFont="1" applyFill="1" applyBorder="1" applyAlignment="1">
      <alignment horizontal="center" vertical="center" wrapText="1"/>
    </xf>
    <xf numFmtId="0" fontId="12" fillId="14" borderId="15"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12" fillId="14" borderId="12" xfId="0" applyFont="1" applyFill="1" applyBorder="1" applyAlignment="1">
      <alignment horizontal="center" vertical="center"/>
    </xf>
    <xf numFmtId="0" fontId="12" fillId="14" borderId="30" xfId="0" applyFont="1" applyFill="1" applyBorder="1" applyAlignment="1">
      <alignment horizontal="center" vertical="center"/>
    </xf>
    <xf numFmtId="0" fontId="12" fillId="14" borderId="31" xfId="0" applyFont="1" applyFill="1" applyBorder="1" applyAlignment="1">
      <alignment horizontal="center" vertical="center" wrapText="1"/>
    </xf>
  </cellXfs>
  <cellStyles count="22">
    <cellStyle name="=C:\WINNT35\SYSTEM32\COMMAND.COM" xfId="6" xr:uid="{306BCCB3-6CC0-4008-894C-97C6B5B71FE3}"/>
    <cellStyle name="Comma" xfId="1" builtinId="3"/>
    <cellStyle name="Comma 2" xfId="10" xr:uid="{740A1379-5433-48A7-A9FC-A2EA906A07DB}"/>
    <cellStyle name="Comma 3" xfId="16" xr:uid="{C6E98CF8-49C4-4726-81D8-C67C20394BE2}"/>
    <cellStyle name="Comma 3 2" xfId="12" xr:uid="{C54FBA0F-2F07-45F0-9617-42C59C02D96E}"/>
    <cellStyle name="Comma 3 3" xfId="20" xr:uid="{D13CB7D8-FFC8-4AA1-B222-971F43F0DBB0}"/>
    <cellStyle name="Heading 1 2" xfId="9" xr:uid="{10E3D198-8C83-442A-9924-7AE034637B58}"/>
    <cellStyle name="Heading 2 2" xfId="5" xr:uid="{6234CDB5-7647-40EE-8065-F56E84A2C3A6}"/>
    <cellStyle name="HeadingTable" xfId="13" xr:uid="{A6A9A012-E0DA-4B54-8ADE-C11A9CC33461}"/>
    <cellStyle name="Hyperlink" xfId="3" builtinId="8"/>
    <cellStyle name="Normal" xfId="0" builtinId="0"/>
    <cellStyle name="Normal 186" xfId="8" xr:uid="{3A929DE7-7D17-460A-8562-F78C89BD88DD}"/>
    <cellStyle name="Normal 2" xfId="4" xr:uid="{D6E4DF74-7728-40AB-ACA8-DBB63FA2C6EE}"/>
    <cellStyle name="Normal 2 2" xfId="14" xr:uid="{4A53B742-034B-41A6-B3C4-24BA0A6257C3}"/>
    <cellStyle name="Normal 24" xfId="17" xr:uid="{BEBC114C-D86F-40A9-9960-11BD0F1A03B3}"/>
    <cellStyle name="Normal 24 2" xfId="19" xr:uid="{4B2590BA-A789-4AAB-AF55-F885B1BB6D0D}"/>
    <cellStyle name="Normal 26" xfId="18" xr:uid="{FE0E1EB5-26BA-4235-B2D9-93546956D816}"/>
    <cellStyle name="Normal 3" xfId="11" xr:uid="{C5777E5C-C9CA-4F8A-8657-FFE00756517F}"/>
    <cellStyle name="Normal_20 OPR" xfId="15" xr:uid="{0210B091-25A2-4428-A0E9-B256B05C3574}"/>
    <cellStyle name="optionalExposure" xfId="7" xr:uid="{C9FE5B1E-CC6C-4F61-BC05-BEC63B807C6B}"/>
    <cellStyle name="Percent" xfId="2" builtinId="5"/>
    <cellStyle name="Percent 2" xfId="21" xr:uid="{894EA427-A384-4C2A-9190-529169A7A2A4}"/>
  </cellStyles>
  <dxfs count="1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externalLink" Target="externalLinks/externalLink6.xml"/><Relationship Id="rId84" Type="http://schemas.openxmlformats.org/officeDocument/2006/relationships/externalLink" Target="externalLinks/externalLink22.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2.xml"/><Relationship Id="rId79" Type="http://schemas.openxmlformats.org/officeDocument/2006/relationships/externalLink" Target="externalLinks/externalLink17.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2.xml"/><Relationship Id="rId69"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0.xml"/><Relationship Id="rId80" Type="http://schemas.openxmlformats.org/officeDocument/2006/relationships/externalLink" Target="externalLinks/externalLink18.xml"/><Relationship Id="rId85" Type="http://schemas.openxmlformats.org/officeDocument/2006/relationships/externalLink" Target="externalLinks/externalLink23.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8.xml"/><Relationship Id="rId75" Type="http://schemas.openxmlformats.org/officeDocument/2006/relationships/externalLink" Target="externalLinks/externalLink13.xml"/><Relationship Id="rId83" Type="http://schemas.openxmlformats.org/officeDocument/2006/relationships/externalLink" Target="externalLinks/externalLink21.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73" Type="http://schemas.openxmlformats.org/officeDocument/2006/relationships/externalLink" Target="externalLinks/externalLink11.xml"/><Relationship Id="rId78" Type="http://schemas.openxmlformats.org/officeDocument/2006/relationships/externalLink" Target="externalLinks/externalLink16.xml"/><Relationship Id="rId81" Type="http://schemas.openxmlformats.org/officeDocument/2006/relationships/externalLink" Target="externalLinks/externalLink19.xml"/><Relationship Id="rId86"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4.xml"/><Relationship Id="rId7" Type="http://schemas.openxmlformats.org/officeDocument/2006/relationships/worksheet" Target="worksheets/sheet7.xml"/><Relationship Id="rId71" Type="http://schemas.openxmlformats.org/officeDocument/2006/relationships/externalLink" Target="externalLinks/externalLink9.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4.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externalLink" Target="externalLinks/externalLink2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9525</xdr:colOff>
      <xdr:row>16</xdr:row>
      <xdr:rowOff>6350</xdr:rowOff>
    </xdr:to>
    <xdr:pic>
      <xdr:nvPicPr>
        <xdr:cNvPr id="5" name="Picture 2">
          <a:extLst>
            <a:ext uri="{FF2B5EF4-FFF2-40B4-BE49-F238E27FC236}">
              <a16:creationId xmlns:a16="http://schemas.microsoft.com/office/drawing/2014/main" id="{8DABC08A-C43E-6312-0E72-2C9AC114C15E}"/>
            </a:ext>
          </a:extLst>
        </xdr:cNvPr>
        <xdr:cNvPicPr>
          <a:picLocks noChangeAspect="1"/>
        </xdr:cNvPicPr>
      </xdr:nvPicPr>
      <xdr:blipFill>
        <a:blip xmlns:r="http://schemas.openxmlformats.org/officeDocument/2006/relationships" r:embed="rId1"/>
        <a:stretch>
          <a:fillRect/>
        </a:stretch>
      </xdr:blipFill>
      <xdr:spPr>
        <a:xfrm>
          <a:off x="0" y="190500"/>
          <a:ext cx="6867525" cy="2771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Z:\RIA_new\Basel%20III\buffers\countercyclical\2024Q2\CCyB_report_24Q2_v0.xlsx" TargetMode="External"/><Relationship Id="rId1" Type="http://schemas.openxmlformats.org/officeDocument/2006/relationships/externalLinkPath" Target="/RIA_new/Basel%20III/buffers/countercyclical/2024Q2/CCyB_report_24Q2_v0.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Z:\RIA_new\Basel%20III\buffers\countercyclical\2024Q2\CCyB_report_24Q2_v0.xlsx" TargetMode="External"/><Relationship Id="rId1" Type="http://schemas.openxmlformats.org/officeDocument/2006/relationships/externalLinkPath" Target="file:///C:\RIA_new\Basel%20III\buffers\countercyclical\2024Q2\CCyB_report_24Q2_v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GD/011021/RIA_new/Disclosures/Annual%20Report/2015/Production%20phase/Pillar%203/Group%20inputs/FlowStatement_201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ad.ing.net\WPS\NL\P\GD\011011\02_COREP\COREP%202025\2025%2006\Group\ART%20validations\OF\11-08-25%20%201600h\Business%20templates%20Theo.Wisch%202025-08-11%201617.xlsx" TargetMode="External"/><Relationship Id="rId1" Type="http://schemas.openxmlformats.org/officeDocument/2006/relationships/externalLinkPath" Target="https://ing-my.sharepoint.com/NL/P/GD/011011/02_COREP/COREP%202025/2025%2006/Group/ART%20validations/OF/11-08-25%20%201600h/Business%20templates%20Theo.Wisch%202025-08-11%2016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D/011021/RIA_new/Disclosures/Annual%20Report/2014/AR%20Group/Pillar%203/Cato.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ing-my.sharepoint.com/Expert%20Groups/Accounting%20and%20Auditing/Other%20folders/EGFI%20Workstream%20Reporting/Circulated%20papers/2009/Marco%20Burroni/Banca%20d'Italia/Documents%20and%20Settings/Administrator/Desktop/CP06revAnnex1_workinprogress.xls?EB0130A7" TargetMode="External"/><Relationship Id="rId1" Type="http://schemas.openxmlformats.org/officeDocument/2006/relationships/externalLinkPath" Target="file:///\\EB0130A7\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P06revAnnex1_workinprogre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CyBannounced"/>
      <sheetName val="MPAs"/>
      <sheetName val="VantageCCyBTable"/>
      <sheetName val="VantageUpdate"/>
      <sheetName val="CCyB%s"/>
      <sheetName val="Future"/>
      <sheetName val="Sources"/>
      <sheetName val="Basel"/>
      <sheetName val="RWA"/>
      <sheetName val="CR_G"/>
      <sheetName val="CR_B"/>
      <sheetName val="CR_S"/>
      <sheetName val="CR"/>
      <sheetName val="MR"/>
      <sheetName val="checks"/>
      <sheetName val="BEs"/>
      <sheetName val="BE_ctry"/>
      <sheetName val="Checklist"/>
      <sheetName val="Table"/>
      <sheetName val="ByCountry"/>
      <sheetName val="ByCtryHist"/>
      <sheetName val="SelectEuro"/>
      <sheetName val="SelectWgt"/>
      <sheetName val="SelWgtBlx"/>
      <sheetName val="Countries"/>
      <sheetName val="CountriesCR"/>
      <sheetName val="peers"/>
      <sheetName val="NLpeers"/>
      <sheetName val="translation"/>
      <sheetName val="Phase-in"/>
      <sheetName val="Summary"/>
      <sheetName val="Top10"/>
      <sheetName val="OverTime"/>
      <sheetName val="Ver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CyBannounced"/>
      <sheetName val="MPAs"/>
      <sheetName val="VantageCCyBTable"/>
      <sheetName val="VantageUpdate"/>
      <sheetName val="CCyB%s"/>
      <sheetName val="Future"/>
      <sheetName val="Sources"/>
      <sheetName val="Basel"/>
      <sheetName val="RWA"/>
      <sheetName val="CR_G"/>
      <sheetName val="CR_B"/>
      <sheetName val="CR_S"/>
      <sheetName val="CR"/>
      <sheetName val="MR"/>
      <sheetName val="checks"/>
      <sheetName val="BEs"/>
      <sheetName val="BE_ctry"/>
      <sheetName val="Checklist"/>
      <sheetName val="Table"/>
      <sheetName val="ByCountry"/>
      <sheetName val="ByCtryHist"/>
      <sheetName val="SelectEuro"/>
      <sheetName val="SelectWgt"/>
      <sheetName val="SelWgtBlx"/>
      <sheetName val="Countries"/>
      <sheetName val="CountriesCR"/>
      <sheetName val="peers"/>
      <sheetName val="NLpeers"/>
      <sheetName val="translation"/>
      <sheetName val="Phase-in"/>
      <sheetName val="Summary"/>
      <sheetName val="Top10"/>
      <sheetName val="OverTime"/>
      <sheetName val="Ver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C 00.01"/>
      <sheetName val="C 01.00"/>
      <sheetName val="C 02.00.a"/>
      <sheetName val="C 02.00.b"/>
      <sheetName val="C 03.00"/>
      <sheetName val="C 04.00"/>
      <sheetName val="C 05.01"/>
      <sheetName val="C 06.01"/>
      <sheetName val="C 06.02"/>
      <sheetName val="C 07.00.a_qx01"/>
      <sheetName val="C 07.00.a_qx1"/>
      <sheetName val="C 07.00.a_qx12"/>
      <sheetName val="C 07.00.a_qx14"/>
      <sheetName val="C 07.00.a_qx16"/>
      <sheetName val="C 07.00.a_qx19"/>
      <sheetName val="C 07.00.a_qx20"/>
      <sheetName val="C 07.00.a_qx2036"/>
      <sheetName val="C 07.00.a_qx2037"/>
      <sheetName val="C 07.00.a_qx2038"/>
      <sheetName val="C 07.00.a_qx2039"/>
      <sheetName val="C 07.00.a_qx2040"/>
      <sheetName val="C 07.00.a_qx2041"/>
      <sheetName val="C 07.00.a_qx2042"/>
      <sheetName val="C 07.00.a_qx2049"/>
      <sheetName val="C 07.00.a_qx2050"/>
      <sheetName val="C 07.00.a_qx2058"/>
      <sheetName val="C 07.00.a_qx2060"/>
      <sheetName val="C 07.00.a_qx2061"/>
      <sheetName val="C 07.00.a_qx2063"/>
      <sheetName val="C 07.00.a_qx21"/>
      <sheetName val="C 07.00.a_qx22"/>
      <sheetName val="C 07.00.a_qx23"/>
      <sheetName val="C 07.00.a_qx26"/>
      <sheetName val="C 07.00.b_qx01"/>
      <sheetName val="C 07.00.b_qx16"/>
      <sheetName val="C 07.00.b_qx19"/>
      <sheetName val="C 07.00.b_qx20"/>
      <sheetName val="C 07.00.b_qx2036"/>
      <sheetName val="C 07.00.b_qx21"/>
      <sheetName val="C 07.00.b_qx22"/>
      <sheetName val="C 07.00.b_qx23"/>
      <sheetName val="C 07.00.b_qx26"/>
      <sheetName val="C 07.00.c_qx01"/>
      <sheetName val="C 07.00.c_qx2036"/>
      <sheetName val="C 07.00.c_qx2037"/>
      <sheetName val="C 07.00.c_qx26"/>
      <sheetName val="C 07.00.d_qx01"/>
      <sheetName val="C 07.00.d_qx16"/>
      <sheetName val="C 07.00.d_qx19"/>
      <sheetName val="C 07.00.d_qx2036"/>
      <sheetName val="C 07.00.d_qx2037"/>
      <sheetName val="C 07.00.d_qx22"/>
      <sheetName val="C 07.00.d_qx23"/>
      <sheetName val="C 07.00.d_qx26"/>
      <sheetName val="C 08.01.a_qx2007"/>
      <sheetName val="C 08.01.a_qx2008"/>
      <sheetName val="C 08.01.a_qx2009"/>
      <sheetName val="C 08.01.a_qx2010"/>
      <sheetName val="C 08.01.a_qx2011"/>
      <sheetName val="C 08.01.a_qx2012"/>
      <sheetName val="C 08.01.a_qx2013"/>
      <sheetName val="C 08.01.a_qx2014"/>
      <sheetName val="C 08.01.a_qx2015"/>
      <sheetName val="C 08.01.a_qx2018"/>
      <sheetName val="C 08.01.a_qx2020"/>
      <sheetName val="C 08.01.a_qx2021"/>
      <sheetName val="C 08.01.a_qx2022"/>
      <sheetName val="C 08.01.a_qx2023"/>
      <sheetName val="C 08.01.a_qx2068"/>
      <sheetName val="C 08.01.a_qx2071"/>
      <sheetName val="C 08.01.a_qx2072"/>
      <sheetName val="C 08.01.a_qx2073"/>
      <sheetName val="C 08.01.a_qx2074"/>
      <sheetName val="C 08.01.a_qx2077"/>
      <sheetName val="C 08.01.a_qx2078"/>
      <sheetName val="C 08.01.a_qx2079"/>
      <sheetName val="C 08.01.a_qx2080"/>
      <sheetName val="C 08.01.a_qx2081"/>
      <sheetName val="C 08.01.b_qx2007"/>
      <sheetName val="C 08.01.b_qx2008"/>
      <sheetName val="C 08.01.b_qx2009"/>
      <sheetName val="C 08.01.b_qx2010"/>
      <sheetName val="C 08.01.b_qx2011"/>
      <sheetName val="C 08.01.b_qx2012"/>
      <sheetName val="C 08.01.b_qx2013"/>
      <sheetName val="C 08.01.b_qx2014"/>
      <sheetName val="C 08.01.b_qx2015"/>
      <sheetName val="C 08.01.b_qx2018"/>
      <sheetName val="C 08.01.b_qx2020"/>
      <sheetName val="C 08.01.b_qx2022"/>
      <sheetName val="C 08.01.b_qx2023"/>
      <sheetName val="C 08.01.b_qx2068"/>
      <sheetName val="C 08.01.b_qx2071"/>
      <sheetName val="C 08.01.b_qx2072"/>
      <sheetName val="C 08.01.b_qx2073"/>
      <sheetName val="C 08.01.b_qx2074"/>
      <sheetName val="C 08.01.b_qx2077"/>
      <sheetName val="C 08.01.b_qx2078"/>
      <sheetName val="C 08.01.b_qx2079"/>
      <sheetName val="C 08.01.b_qx2080"/>
      <sheetName val="C 08.01.b_qx2081"/>
      <sheetName val="C 08.01.c_qx2007"/>
      <sheetName val="C 08.01.c_qx2008"/>
      <sheetName val="C 08.01.c_qx2012"/>
      <sheetName val="C 08.01.c_qx2013"/>
      <sheetName val="C 08.01.c_qx2014"/>
      <sheetName val="C 08.01.c_qx2015"/>
      <sheetName val="C 08.01.c_qx2018"/>
      <sheetName val="C 08.01.c_qx2021"/>
      <sheetName val="C 08.01.c_qx2022"/>
      <sheetName val="C 08.01.c_qx2023"/>
      <sheetName val="C 08.01.c_qx2071"/>
      <sheetName val="C 08.01.c_qx2073"/>
      <sheetName val="C 08.01.c_qx2074"/>
      <sheetName val="C 08.01.c_qx2077"/>
      <sheetName val="C 08.01.c_qx2078"/>
      <sheetName val="C 08.01.c_qx2079"/>
      <sheetName val="C 08.01.c_qx2080"/>
      <sheetName val="C 08.01.c_qx2081"/>
      <sheetName val="C 08.02_qx2007"/>
      <sheetName val="C 08.02_qx2008"/>
      <sheetName val="C 08.02_qx2009"/>
      <sheetName val="C 08.02_qx2010"/>
      <sheetName val="C 08.02_qx2011"/>
      <sheetName val="C 08.02_qx2012"/>
      <sheetName val="C 08.02_qx2013"/>
      <sheetName val="C 08.02_qx2014"/>
      <sheetName val="C 08.02_qx2015"/>
      <sheetName val="C 08.02_qx2018"/>
      <sheetName val="C 08.02_qx2020"/>
      <sheetName val="C 08.02_qx2021"/>
      <sheetName val="C 08.02_qx2022"/>
      <sheetName val="C 08.02_qx2023"/>
      <sheetName val="C 08.02_qx2055"/>
      <sheetName val="C 08.02_qx2068"/>
      <sheetName val="C 08.02_qx2071"/>
      <sheetName val="C 08.02_qx2072"/>
      <sheetName val="C 08.02_qx2073"/>
      <sheetName val="C 08.02_qx2074"/>
      <sheetName val="C 08.02_qx2075"/>
      <sheetName val="C 08.02_qx2076"/>
      <sheetName val="C 08.02_qx2077"/>
      <sheetName val="C 08.02_qx2078"/>
      <sheetName val="C 08.02_qx2079"/>
      <sheetName val="C 08.02_qx2080"/>
      <sheetName val="C 08.02_qx2081"/>
      <sheetName val="C 08.02_qx2082"/>
      <sheetName val="C 08.03_qx2007"/>
      <sheetName val="C 08.03_qx2008"/>
      <sheetName val="C 08.03_qx2009"/>
      <sheetName val="C 08.03_qx2010"/>
      <sheetName val="C 08.03_qx2011"/>
      <sheetName val="C 08.03_qx2012"/>
      <sheetName val="C 08.03_qx2013"/>
      <sheetName val="C 08.03_qx2014"/>
      <sheetName val="C 08.03_qx2015"/>
      <sheetName val="C 08.03_qx2018"/>
      <sheetName val="C 08.03_qx2021"/>
      <sheetName val="C 08.03_qx2022"/>
      <sheetName val="C 08.03_qx2023"/>
      <sheetName val="C 08.03_qx2068"/>
      <sheetName val="C 08.03_qx2071"/>
      <sheetName val="C 08.03_qx2073"/>
      <sheetName val="C 08.03_qx2074"/>
      <sheetName val="C 08.03_qx2077"/>
      <sheetName val="C 08.03_qx2078"/>
      <sheetName val="C 08.03_qx2079"/>
      <sheetName val="C 08.03_qx2080"/>
      <sheetName val="C 08.03_qx2081"/>
      <sheetName val="C 08.04"/>
      <sheetName val="C 09.01.a_AD"/>
      <sheetName val="C 09.01.a_AE"/>
      <sheetName val="C 09.01.a_AF"/>
      <sheetName val="C 09.01.a_AG"/>
      <sheetName val="C 09.01.a_AI"/>
      <sheetName val="C 09.01.a_AL"/>
      <sheetName val="C 09.01.a_AM"/>
      <sheetName val="C 09.01.a_AO"/>
      <sheetName val="C 09.01.a_AQ"/>
      <sheetName val="C 09.01.a_AR"/>
      <sheetName val="C 09.01.a_AS"/>
      <sheetName val="C 09.01.a_AT"/>
      <sheetName val="C 09.01.a_AU"/>
      <sheetName val="C 09.01.a_AW"/>
      <sheetName val="C 09.01.a_AZ"/>
      <sheetName val="C 09.01.a_BA"/>
      <sheetName val="C 09.01.a_BB"/>
      <sheetName val="C 09.01.a_BD"/>
      <sheetName val="C 09.01.a_BE"/>
      <sheetName val="C 09.01.a_BF"/>
      <sheetName val="C 09.01.a_BG"/>
      <sheetName val="C 09.01.a_BH"/>
      <sheetName val="C 09.01.a_BI"/>
      <sheetName val="C 09.01.a_BJ"/>
      <sheetName val="C 09.01.a_BL"/>
      <sheetName val="C 09.01.a_BM"/>
      <sheetName val="C 09.01.a_BN"/>
      <sheetName val="C 09.01.a_BO"/>
      <sheetName val="C 09.01.a_BR"/>
      <sheetName val="C 09.01.a_BS"/>
      <sheetName val="C 09.01.a_BT"/>
      <sheetName val="C 09.01.a_BV"/>
      <sheetName val="C 09.01.a_BW"/>
      <sheetName val="C 09.01.a_BY"/>
      <sheetName val="C 09.01.a_BZ"/>
      <sheetName val="C 09.01.a_CA"/>
      <sheetName val="C 09.01.a_CC"/>
      <sheetName val="C 09.01.a_CD"/>
      <sheetName val="C 09.01.a_CF"/>
      <sheetName val="C 09.01.a_CG"/>
      <sheetName val="C 09.01.a_CH"/>
      <sheetName val="C 09.01.a_CI"/>
      <sheetName val="C 09.01.a_CK"/>
      <sheetName val="C 09.01.a_CL"/>
      <sheetName val="C 09.01.a_CM"/>
      <sheetName val="C 09.01.a_CN"/>
      <sheetName val="C 09.01.a_CO"/>
      <sheetName val="C 09.01.a_CR"/>
      <sheetName val="C 09.01.a_CU"/>
      <sheetName val="C 09.01.a_CV"/>
      <sheetName val="C 09.01.a_CW"/>
      <sheetName val="C 09.01.a_CX"/>
      <sheetName val="C 09.01.a_CY"/>
      <sheetName val="C 09.01.a_CZ"/>
      <sheetName val="C 09.01.a_DE"/>
      <sheetName val="C 09.01.a_DJ"/>
      <sheetName val="C 09.01.a_DK"/>
      <sheetName val="C 09.01.a_DM"/>
      <sheetName val="C 09.01.a_DO"/>
      <sheetName val="C 09.01.a_DZ"/>
      <sheetName val="C 09.01.a_EC"/>
      <sheetName val="C 09.01.a_EE"/>
      <sheetName val="C 09.01.a_EG"/>
      <sheetName val="C 09.01.a_EH"/>
      <sheetName val="C 09.01.a_ER"/>
      <sheetName val="C 09.01.a_ES"/>
      <sheetName val="C 09.01.a_ET"/>
      <sheetName val="C 09.01.a_FI"/>
      <sheetName val="C 09.01.a_FJ"/>
      <sheetName val="C 09.01.a_FK"/>
      <sheetName val="C 09.01.a_FM"/>
      <sheetName val="C 09.01.a_FO"/>
      <sheetName val="C 09.01.a_FR"/>
      <sheetName val="C 09.01.a_GA"/>
      <sheetName val="C 09.01.a_GB"/>
      <sheetName val="C 09.01.a_GD"/>
      <sheetName val="C 09.01.a_GE"/>
      <sheetName val="C 09.01.a_GF"/>
      <sheetName val="C 09.01.a_GG"/>
      <sheetName val="C 09.01.a_GH"/>
      <sheetName val="C 09.01.a_GI"/>
      <sheetName val="C 09.01.a_GL"/>
      <sheetName val="C 09.01.a_GM"/>
      <sheetName val="C 09.01.a_GN"/>
      <sheetName val="C 09.01.a_GP"/>
      <sheetName val="C 09.01.a_GQ"/>
      <sheetName val="C 09.01.a_GR"/>
      <sheetName val="C 09.01.a_GS"/>
      <sheetName val="C 09.01.a_GT"/>
      <sheetName val="C 09.01.a_GU"/>
      <sheetName val="C 09.01.a_GW"/>
      <sheetName val="C 09.01.a_GY"/>
      <sheetName val="C 09.01.a_HK"/>
      <sheetName val="C 09.01.a_HM"/>
      <sheetName val="C 09.01.a_HN"/>
      <sheetName val="C 09.01.a_HR"/>
      <sheetName val="C 09.01.a_HT"/>
      <sheetName val="C 09.01.a_HU"/>
      <sheetName val="C 09.01.a_ID"/>
      <sheetName val="C 09.01.a_IE"/>
      <sheetName val="C 09.01.a_IL"/>
      <sheetName val="C 09.01.a_IM"/>
      <sheetName val="C 09.01.a_IN"/>
      <sheetName val="C 09.01.a_IO"/>
      <sheetName val="C 09.01.a_IQ"/>
      <sheetName val="C 09.01.a_IR"/>
      <sheetName val="C 09.01.a_IS"/>
      <sheetName val="C 09.01.a_IT"/>
      <sheetName val="C 09.01.a_JE"/>
      <sheetName val="C 09.01.a_JM"/>
      <sheetName val="C 09.01.a_JO"/>
      <sheetName val="C 09.01.a_JP"/>
      <sheetName val="C 09.01.a_KE"/>
      <sheetName val="C 09.01.a_KG"/>
      <sheetName val="C 09.01.a_KH"/>
      <sheetName val="C 09.01.a_KI"/>
      <sheetName val="C 09.01.a_KM"/>
      <sheetName val="C 09.01.a_KN"/>
      <sheetName val="C 09.01.a_KP"/>
      <sheetName val="C 09.01.a_KR"/>
      <sheetName val="C 09.01.a_KW"/>
      <sheetName val="C 09.01.a_KY"/>
      <sheetName val="C 09.01.a_KZ"/>
      <sheetName val="C 09.01.a_LA"/>
      <sheetName val="C 09.01.a_LB"/>
      <sheetName val="C 09.01.a_LC"/>
      <sheetName val="C 09.01.a_LI"/>
      <sheetName val="C 09.01.a_LK"/>
      <sheetName val="C 09.01.a_LR"/>
      <sheetName val="C 09.01.a_LS"/>
      <sheetName val="C 09.01.a_LT"/>
      <sheetName val="C 09.01.a_LU"/>
      <sheetName val="C 09.01.a_LV"/>
      <sheetName val="C 09.01.a_LY"/>
      <sheetName val="C 09.01.a_MA"/>
      <sheetName val="C 09.01.a_MC"/>
      <sheetName val="C 09.01.a_MD"/>
      <sheetName val="C 09.01.a_ME"/>
      <sheetName val="C 09.01.a_MF"/>
      <sheetName val="C 09.01.a_MG"/>
      <sheetName val="C 09.01.a_MH"/>
      <sheetName val="C 09.01.a_MK"/>
      <sheetName val="C 09.01.a_ML"/>
      <sheetName val="C 09.01.a_MM"/>
      <sheetName val="C 09.01.a_MN"/>
      <sheetName val="C 09.01.a_MO"/>
      <sheetName val="C 09.01.a_MP"/>
      <sheetName val="C 09.01.a_MQ"/>
      <sheetName val="C 09.01.a_MR"/>
      <sheetName val="C 09.01.a_MS"/>
      <sheetName val="C 09.01.a_MT"/>
      <sheetName val="C 09.01.a_MU"/>
      <sheetName val="C 09.01.a_MV"/>
      <sheetName val="C 09.01.a_MW"/>
      <sheetName val="C 09.01.a_MX"/>
      <sheetName val="C 09.01.a_MY"/>
      <sheetName val="C 09.01.a_MZ"/>
      <sheetName val="C 09.01.a_NA"/>
      <sheetName val="C 09.01.a_NC"/>
      <sheetName val="C 09.01.a_NE"/>
      <sheetName val="C 09.01.a_NF"/>
      <sheetName val="C 09.01.a_NG"/>
      <sheetName val="C 09.01.a_NI"/>
      <sheetName val="C 09.01.a_NL"/>
      <sheetName val="C 09.01.a_NO"/>
      <sheetName val="C 09.01.a_NP"/>
      <sheetName val="C 09.01.a_NR"/>
      <sheetName val="C 09.01.a_NU"/>
      <sheetName val="C 09.01.a_NZ"/>
      <sheetName val="C 09.01.a_OM"/>
      <sheetName val="C 09.01.a_PA"/>
      <sheetName val="C 09.01.a_PE"/>
      <sheetName val="C 09.01.a_PF"/>
      <sheetName val="C 09.01.a_PG"/>
      <sheetName val="C 09.01.a_PH"/>
      <sheetName val="C 09.01.a_PK"/>
      <sheetName val="C 09.01.a_PL"/>
      <sheetName val="C 09.01.a_PM"/>
      <sheetName val="C 09.01.a_PN"/>
      <sheetName val="C 09.01.a_PR"/>
      <sheetName val="C 09.01.a_PS"/>
      <sheetName val="C 09.01.a_PT"/>
      <sheetName val="C 09.01.a_PW"/>
      <sheetName val="C 09.01.a_PY"/>
      <sheetName val="C 09.01.a_QA"/>
      <sheetName val="C 09.01.a_RE"/>
      <sheetName val="C 09.01.a_RO"/>
      <sheetName val="C 09.01.a_RS"/>
      <sheetName val="C 09.01.a_RU"/>
      <sheetName val="C 09.01.a_RW"/>
      <sheetName val="C 09.01.a_SA"/>
      <sheetName val="C 09.01.a_SB"/>
      <sheetName val="C 09.01.a_SC"/>
      <sheetName val="C 09.01.a_SD"/>
      <sheetName val="C 09.01.a_SE"/>
      <sheetName val="C 09.01.a_SG"/>
      <sheetName val="C 09.01.a_SH"/>
      <sheetName val="C 09.01.a_SI"/>
      <sheetName val="C 09.01.a_SJ"/>
      <sheetName val="C 09.01.a_SK"/>
      <sheetName val="C 09.01.a_SL"/>
      <sheetName val="C 09.01.a_SM"/>
      <sheetName val="C 09.01.a_SN"/>
      <sheetName val="C 09.01.a_SO"/>
      <sheetName val="C 09.01.a_SR"/>
      <sheetName val="C 09.01.a_SS"/>
      <sheetName val="C 09.01.a_ST"/>
      <sheetName val="C 09.01.a_SV"/>
      <sheetName val="C 09.01.a_SX"/>
      <sheetName val="C 09.01.a_SY"/>
      <sheetName val="C 09.01.a_SZ"/>
      <sheetName val="C 09.01.a_TC"/>
      <sheetName val="C 09.01.a_TD"/>
      <sheetName val="C 09.01.a_TF"/>
      <sheetName val="C 09.01.a_TG"/>
      <sheetName val="C 09.01.a_TH"/>
      <sheetName val="C 09.01.a_TJ"/>
      <sheetName val="C 09.01.a_TK"/>
      <sheetName val="C 09.01.a_TL"/>
      <sheetName val="C 09.01.a_TM"/>
      <sheetName val="C 09.01.a_TN"/>
      <sheetName val="C 09.01.a_TO"/>
      <sheetName val="C 09.01.a_TR"/>
      <sheetName val="C 09.01.a_TT"/>
      <sheetName val="C 09.01.a_TV"/>
      <sheetName val="C 09.01.a_TW"/>
      <sheetName val="C 09.01.a_TZ"/>
      <sheetName val="C 09.01.a_UA"/>
      <sheetName val="C 09.01.a_UG"/>
      <sheetName val="C 09.01.a_UM"/>
      <sheetName val="C 09.01.a_US"/>
      <sheetName val="C 09.01.a_UY"/>
      <sheetName val="C 09.01.a_UZ"/>
      <sheetName val="C 09.01.a_VA"/>
      <sheetName val="C 09.01.a_VC"/>
      <sheetName val="C 09.01.a_VE"/>
      <sheetName val="C 09.01.a_VG"/>
      <sheetName val="C 09.01.a_VI"/>
      <sheetName val="C 09.01.a_VN"/>
      <sheetName val="C 09.01.a_VU"/>
      <sheetName val="C 09.01.a_WF"/>
      <sheetName val="C 09.01.a_WS"/>
      <sheetName val="C 09.01.a_x1"/>
      <sheetName val="C 09.01.a_x28"/>
      <sheetName val="C 09.01.a_YE"/>
      <sheetName val="C 09.01.a_YT"/>
      <sheetName val="C 09.01.a_ZA"/>
      <sheetName val="C 09.01.a_ZM"/>
      <sheetName val="C 09.01.a_ZW"/>
      <sheetName val="C 09.01.b_AD"/>
      <sheetName val="C 09.01.b_AE"/>
      <sheetName val="C 09.01.b_AF"/>
      <sheetName val="C 09.01.b_AG"/>
      <sheetName val="C 09.01.b_AI"/>
      <sheetName val="C 09.01.b_AL"/>
      <sheetName val="C 09.01.b_AM"/>
      <sheetName val="C 09.01.b_AO"/>
      <sheetName val="C 09.01.b_AQ"/>
      <sheetName val="C 09.01.b_AR"/>
      <sheetName val="C 09.01.b_AS"/>
      <sheetName val="C 09.01.b_AT"/>
      <sheetName val="C 09.01.b_AU"/>
      <sheetName val="C 09.01.b_AW"/>
      <sheetName val="C 09.01.b_AZ"/>
      <sheetName val="C 09.01.b_BA"/>
      <sheetName val="C 09.01.b_BB"/>
      <sheetName val="C 09.01.b_BD"/>
      <sheetName val="C 09.01.b_BE"/>
      <sheetName val="C 09.01.b_BF"/>
      <sheetName val="C 09.01.b_BG"/>
      <sheetName val="C 09.01.b_BH"/>
      <sheetName val="C 09.01.b_BI"/>
      <sheetName val="C 09.01.b_BJ"/>
      <sheetName val="C 09.01.b_BL"/>
      <sheetName val="C 09.01.b_BM"/>
      <sheetName val="C 09.01.b_BN"/>
      <sheetName val="C 09.01.b_BO"/>
      <sheetName val="C 09.01.b_BR"/>
      <sheetName val="C 09.01.b_BS"/>
      <sheetName val="C 09.01.b_BT"/>
      <sheetName val="C 09.01.b_BV"/>
      <sheetName val="C 09.01.b_BW"/>
      <sheetName val="C 09.01.b_BY"/>
      <sheetName val="C 09.01.b_BZ"/>
      <sheetName val="C 09.01.b_CA"/>
      <sheetName val="C 09.01.b_CC"/>
      <sheetName val="C 09.01.b_CD"/>
      <sheetName val="C 09.01.b_CF"/>
      <sheetName val="C 09.01.b_CG"/>
      <sheetName val="C 09.01.b_CH"/>
      <sheetName val="C 09.01.b_CI"/>
      <sheetName val="C 09.01.b_CK"/>
      <sheetName val="C 09.01.b_CL"/>
      <sheetName val="C 09.01.b_CM"/>
      <sheetName val="C 09.01.b_CN"/>
      <sheetName val="C 09.01.b_CO"/>
      <sheetName val="C 09.01.b_CR"/>
      <sheetName val="C 09.01.b_CU"/>
      <sheetName val="C 09.01.b_CV"/>
      <sheetName val="C 09.01.b_CW"/>
      <sheetName val="C 09.01.b_CX"/>
      <sheetName val="C 09.01.b_CY"/>
      <sheetName val="C 09.01.b_CZ"/>
      <sheetName val="C 09.01.b_DE"/>
      <sheetName val="C 09.01.b_DJ"/>
      <sheetName val="C 09.01.b_DK"/>
      <sheetName val="C 09.01.b_DM"/>
      <sheetName val="C 09.01.b_DO"/>
      <sheetName val="C 09.01.b_DZ"/>
      <sheetName val="C 09.01.b_EC"/>
      <sheetName val="C 09.01.b_EE"/>
      <sheetName val="C 09.01.b_EG"/>
      <sheetName val="C 09.01.b_EH"/>
      <sheetName val="C 09.01.b_ER"/>
      <sheetName val="C 09.01.b_ES"/>
      <sheetName val="C 09.01.b_ET"/>
      <sheetName val="C 09.01.b_FI"/>
      <sheetName val="C 09.01.b_FJ"/>
      <sheetName val="C 09.01.b_FK"/>
      <sheetName val="C 09.01.b_FM"/>
      <sheetName val="C 09.01.b_FO"/>
      <sheetName val="C 09.01.b_FR"/>
      <sheetName val="C 09.01.b_GA"/>
      <sheetName val="C 09.01.b_GB"/>
      <sheetName val="C 09.01.b_GD"/>
      <sheetName val="C 09.01.b_GE"/>
      <sheetName val="C 09.01.b_GF"/>
      <sheetName val="C 09.01.b_GG"/>
      <sheetName val="C 09.01.b_GH"/>
      <sheetName val="C 09.01.b_GI"/>
      <sheetName val="C 09.01.b_GL"/>
      <sheetName val="C 09.01.b_GM"/>
      <sheetName val="C 09.01.b_GN"/>
      <sheetName val="C 09.01.b_GP"/>
      <sheetName val="C 09.01.b_GQ"/>
      <sheetName val="C 09.01.b_GR"/>
      <sheetName val="C 09.01.b_GS"/>
      <sheetName val="C 09.01.b_GT"/>
      <sheetName val="C 09.01.b_GU"/>
      <sheetName val="C 09.01.b_GW"/>
      <sheetName val="C 09.01.b_GY"/>
      <sheetName val="C 09.01.b_HK"/>
      <sheetName val="C 09.01.b_HM"/>
      <sheetName val="C 09.01.b_HN"/>
      <sheetName val="C 09.01.b_HR"/>
      <sheetName val="C 09.01.b_HT"/>
      <sheetName val="C 09.01.b_HU"/>
      <sheetName val="C 09.01.b_ID"/>
      <sheetName val="C 09.01.b_IE"/>
      <sheetName val="C 09.01.b_IL"/>
      <sheetName val="C 09.01.b_IM"/>
      <sheetName val="C 09.01.b_IN"/>
      <sheetName val="C 09.01.b_IO"/>
      <sheetName val="C 09.01.b_IQ"/>
      <sheetName val="C 09.01.b_IR"/>
      <sheetName val="C 09.01.b_IS"/>
      <sheetName val="C 09.01.b_IT"/>
      <sheetName val="C 09.01.b_JE"/>
      <sheetName val="C 09.01.b_JM"/>
      <sheetName val="C 09.01.b_JO"/>
      <sheetName val="C 09.01.b_JP"/>
      <sheetName val="C 09.01.b_KE"/>
      <sheetName val="C 09.01.b_KG"/>
      <sheetName val="C 09.01.b_KH"/>
      <sheetName val="C 09.01.b_KI"/>
      <sheetName val="C 09.01.b_KM"/>
      <sheetName val="C 09.01.b_KN"/>
      <sheetName val="C 09.01.b_KP"/>
      <sheetName val="C 09.01.b_KR"/>
      <sheetName val="C 09.01.b_KW"/>
      <sheetName val="C 09.01.b_KY"/>
      <sheetName val="C 09.01.b_KZ"/>
      <sheetName val="C 09.01.b_LA"/>
      <sheetName val="C 09.01.b_LB"/>
      <sheetName val="C 09.01.b_LC"/>
      <sheetName val="C 09.01.b_LI"/>
      <sheetName val="C 09.01.b_LK"/>
      <sheetName val="C 09.01.b_LR"/>
      <sheetName val="C 09.01.b_LS"/>
      <sheetName val="C 09.01.b_LT"/>
      <sheetName val="C 09.01.b_LU"/>
      <sheetName val="C 09.01.b_LV"/>
      <sheetName val="C 09.01.b_LY"/>
      <sheetName val="C 09.01.b_MA"/>
      <sheetName val="C 09.01.b_MC"/>
      <sheetName val="C 09.01.b_MD"/>
      <sheetName val="C 09.01.b_ME"/>
      <sheetName val="C 09.01.b_MF"/>
      <sheetName val="C 09.01.b_MG"/>
      <sheetName val="C 09.01.b_MH"/>
      <sheetName val="C 09.01.b_MK"/>
      <sheetName val="C 09.01.b_ML"/>
      <sheetName val="C 09.01.b_MM"/>
      <sheetName val="C 09.01.b_MN"/>
      <sheetName val="C 09.01.b_MO"/>
      <sheetName val="C 09.01.b_MP"/>
      <sheetName val="C 09.01.b_MQ"/>
      <sheetName val="C 09.01.b_MR"/>
      <sheetName val="C 09.01.b_MS"/>
      <sheetName val="C 09.01.b_MT"/>
      <sheetName val="C 09.01.b_MU"/>
      <sheetName val="C 09.01.b_MV"/>
      <sheetName val="C 09.01.b_MW"/>
      <sheetName val="C 09.01.b_MX"/>
      <sheetName val="C 09.01.b_MY"/>
      <sheetName val="C 09.01.b_MZ"/>
      <sheetName val="C 09.01.b_NA"/>
      <sheetName val="C 09.01.b_NC"/>
      <sheetName val="C 09.01.b_NE"/>
      <sheetName val="C 09.01.b_NF"/>
      <sheetName val="C 09.01.b_NG"/>
      <sheetName val="C 09.01.b_NI"/>
      <sheetName val="C 09.01.b_NL"/>
      <sheetName val="C 09.01.b_NO"/>
      <sheetName val="C 09.01.b_NP"/>
      <sheetName val="C 09.01.b_NR"/>
      <sheetName val="C 09.01.b_NU"/>
      <sheetName val="C 09.01.b_NZ"/>
      <sheetName val="C 09.01.b_OM"/>
      <sheetName val="C 09.01.b_PA"/>
      <sheetName val="C 09.01.b_PE"/>
      <sheetName val="C 09.01.b_PF"/>
      <sheetName val="C 09.01.b_PG"/>
      <sheetName val="C 09.01.b_PH"/>
      <sheetName val="C 09.01.b_PK"/>
      <sheetName val="C 09.01.b_PL"/>
      <sheetName val="C 09.01.b_PM"/>
      <sheetName val="C 09.01.b_PN"/>
      <sheetName val="C 09.01.b_PR"/>
      <sheetName val="C 09.01.b_PS"/>
      <sheetName val="C 09.01.b_PT"/>
      <sheetName val="C 09.01.b_PW"/>
      <sheetName val="C 09.01.b_PY"/>
      <sheetName val="C 09.01.b_QA"/>
      <sheetName val="C 09.01.b_RE"/>
      <sheetName val="C 09.01.b_RO"/>
      <sheetName val="C 09.01.b_RS"/>
      <sheetName val="C 09.01.b_RU"/>
      <sheetName val="C 09.01.b_RW"/>
      <sheetName val="C 09.01.b_SA"/>
      <sheetName val="C 09.01.b_SB"/>
      <sheetName val="C 09.01.b_SC"/>
      <sheetName val="C 09.01.b_SD"/>
      <sheetName val="C 09.01.b_SE"/>
      <sheetName val="C 09.01.b_SG"/>
      <sheetName val="C 09.01.b_SH"/>
      <sheetName val="C 09.01.b_SI"/>
      <sheetName val="C 09.01.b_SJ"/>
      <sheetName val="C 09.01.b_SK"/>
      <sheetName val="C 09.01.b_SL"/>
      <sheetName val="C 09.01.b_SM"/>
      <sheetName val="C 09.01.b_SN"/>
      <sheetName val="C 09.01.b_SO"/>
      <sheetName val="C 09.01.b_SR"/>
      <sheetName val="C 09.01.b_SS"/>
      <sheetName val="C 09.01.b_ST"/>
      <sheetName val="C 09.01.b_SV"/>
      <sheetName val="C 09.01.b_SX"/>
      <sheetName val="C 09.01.b_SY"/>
      <sheetName val="C 09.01.b_SZ"/>
      <sheetName val="C 09.01.b_TC"/>
      <sheetName val="C 09.01.b_TD"/>
      <sheetName val="C 09.01.b_TF"/>
      <sheetName val="C 09.01.b_TG"/>
      <sheetName val="C 09.01.b_TH"/>
      <sheetName val="C 09.01.b_TJ"/>
      <sheetName val="C 09.01.b_TK"/>
      <sheetName val="C 09.01.b_TL"/>
      <sheetName val="C 09.01.b_TM"/>
      <sheetName val="C 09.01.b_TN"/>
      <sheetName val="C 09.01.b_TO"/>
      <sheetName val="C 09.01.b_TR"/>
      <sheetName val="C 09.01.b_TT"/>
      <sheetName val="C 09.01.b_TV"/>
      <sheetName val="C 09.01.b_TW"/>
      <sheetName val="C 09.01.b_TZ"/>
      <sheetName val="C 09.01.b_UA"/>
      <sheetName val="C 09.01.b_UG"/>
      <sheetName val="C 09.01.b_UM"/>
      <sheetName val="C 09.01.b_US"/>
      <sheetName val="C 09.01.b_UY"/>
      <sheetName val="C 09.01.b_UZ"/>
      <sheetName val="C 09.01.b_VA"/>
      <sheetName val="C 09.01.b_VC"/>
      <sheetName val="C 09.01.b_VE"/>
      <sheetName val="C 09.01.b_VG"/>
      <sheetName val="C 09.01.b_VI"/>
      <sheetName val="C 09.01.b_VN"/>
      <sheetName val="C 09.01.b_VU"/>
      <sheetName val="C 09.01.b_WF"/>
      <sheetName val="C 09.01.b_WS"/>
      <sheetName val="C 09.01.b_x1"/>
      <sheetName val="C 09.01.b_x28"/>
      <sheetName val="C 09.01.b_YE"/>
      <sheetName val="C 09.01.b_YT"/>
      <sheetName val="C 09.01.b_ZA"/>
      <sheetName val="C 09.01.b_ZM"/>
      <sheetName val="C 09.01.b_ZW"/>
      <sheetName val="C 09.02_AD"/>
      <sheetName val="C 09.02_AE"/>
      <sheetName val="C 09.02_AF"/>
      <sheetName val="C 09.02_AL"/>
      <sheetName val="C 09.02_AM"/>
      <sheetName val="C 09.02_AO"/>
      <sheetName val="C 09.02_AR"/>
      <sheetName val="C 09.02_AT"/>
      <sheetName val="C 09.02_AU"/>
      <sheetName val="C 09.02_AW"/>
      <sheetName val="C 09.02_AZ"/>
      <sheetName val="C 09.02_BA"/>
      <sheetName val="C 09.02_BB"/>
      <sheetName val="C 09.02_BD"/>
      <sheetName val="C 09.02_BE"/>
      <sheetName val="C 09.02_BF"/>
      <sheetName val="C 09.02_BG"/>
      <sheetName val="C 09.02_BH"/>
      <sheetName val="C 09.02_BI"/>
      <sheetName val="C 09.02_BJ"/>
      <sheetName val="C 09.02_BM"/>
      <sheetName val="C 09.02_BN"/>
      <sheetName val="C 09.02_BO"/>
      <sheetName val="C 09.02_BR"/>
      <sheetName val="C 09.02_BS"/>
      <sheetName val="C 09.02_BW"/>
      <sheetName val="C 09.02_BY"/>
      <sheetName val="C 09.02_BZ"/>
      <sheetName val="C 09.02_CA"/>
      <sheetName val="C 09.02_CD"/>
      <sheetName val="C 09.02_CG"/>
      <sheetName val="C 09.02_CH"/>
      <sheetName val="C 09.02_CI"/>
      <sheetName val="C 09.02_CL"/>
      <sheetName val="C 09.02_CM"/>
      <sheetName val="C 09.02_CN"/>
      <sheetName val="C 09.02_CO"/>
      <sheetName val="C 09.02_CR"/>
      <sheetName val="C 09.02_CU"/>
      <sheetName val="C 09.02_CV"/>
      <sheetName val="C 09.02_CW"/>
      <sheetName val="C 09.02_CY"/>
      <sheetName val="C 09.02_CZ"/>
      <sheetName val="C 09.02_DE"/>
      <sheetName val="C 09.02_DJ"/>
      <sheetName val="C 09.02_DK"/>
      <sheetName val="C 09.02_DM"/>
      <sheetName val="C 09.02_DO"/>
      <sheetName val="C 09.02_DZ"/>
      <sheetName val="C 09.02_EC"/>
      <sheetName val="C 09.02_EE"/>
      <sheetName val="C 09.02_EG"/>
      <sheetName val="C 09.02_ES"/>
      <sheetName val="C 09.02_ET"/>
      <sheetName val="C 09.02_FI"/>
      <sheetName val="C 09.02_FJ"/>
      <sheetName val="C 09.02_FR"/>
      <sheetName val="C 09.02_GA"/>
      <sheetName val="C 09.02_GB"/>
      <sheetName val="C 09.02_GD"/>
      <sheetName val="C 09.02_GE"/>
      <sheetName val="C 09.02_GF"/>
      <sheetName val="C 09.02_GG"/>
      <sheetName val="C 09.02_GH"/>
      <sheetName val="C 09.02_GI"/>
      <sheetName val="C 09.02_GL"/>
      <sheetName val="C 09.02_GM"/>
      <sheetName val="C 09.02_GN"/>
      <sheetName val="C 09.02_GP"/>
      <sheetName val="C 09.02_GQ"/>
      <sheetName val="C 09.02_GR"/>
      <sheetName val="C 09.02_GT"/>
      <sheetName val="C 09.02_GU"/>
      <sheetName val="C 09.02_GW"/>
      <sheetName val="C 09.02_GY"/>
      <sheetName val="C 09.02_HK"/>
      <sheetName val="C 09.02_HN"/>
      <sheetName val="C 09.02_HR"/>
      <sheetName val="C 09.02_HT"/>
      <sheetName val="C 09.02_HU"/>
      <sheetName val="C 09.02_ID"/>
      <sheetName val="C 09.02_IE"/>
      <sheetName val="C 09.02_IL"/>
      <sheetName val="C 09.02_IM"/>
      <sheetName val="C 09.02_IN"/>
      <sheetName val="C 09.02_IQ"/>
      <sheetName val="C 09.02_IR"/>
      <sheetName val="C 09.02_IS"/>
      <sheetName val="C 09.02_IT"/>
      <sheetName val="C 09.02_JE"/>
      <sheetName val="C 09.02_JM"/>
      <sheetName val="C 09.02_JO"/>
      <sheetName val="C 09.02_JP"/>
      <sheetName val="C 09.02_KE"/>
      <sheetName val="C 09.02_KG"/>
      <sheetName val="C 09.02_KH"/>
      <sheetName val="C 09.02_KR"/>
      <sheetName val="C 09.02_KW"/>
      <sheetName val="C 09.02_KY"/>
      <sheetName val="C 09.02_KZ"/>
      <sheetName val="C 09.02_LA"/>
      <sheetName val="C 09.02_LB"/>
      <sheetName val="C 09.02_LI"/>
      <sheetName val="C 09.02_LK"/>
      <sheetName val="C 09.02_LR"/>
      <sheetName val="C 09.02_LT"/>
      <sheetName val="C 09.02_LU"/>
      <sheetName val="C 09.02_LV"/>
      <sheetName val="C 09.02_LY"/>
      <sheetName val="C 09.02_MA"/>
      <sheetName val="C 09.02_MC"/>
      <sheetName val="C 09.02_MD"/>
      <sheetName val="C 09.02_ME"/>
      <sheetName val="C 09.02_MF"/>
      <sheetName val="C 09.02_MG"/>
      <sheetName val="C 09.02_MH"/>
      <sheetName val="C 09.02_MK"/>
      <sheetName val="C 09.02_ML"/>
      <sheetName val="C 09.02_MM"/>
      <sheetName val="C 09.02_MN"/>
      <sheetName val="C 09.02_MO"/>
      <sheetName val="C 09.02_MP"/>
      <sheetName val="C 09.02_MQ"/>
      <sheetName val="C 09.02_MT"/>
      <sheetName val="C 09.02_MU"/>
      <sheetName val="C 09.02_MV"/>
      <sheetName val="C 09.02_MW"/>
      <sheetName val="C 09.02_MX"/>
      <sheetName val="C 09.02_MY"/>
      <sheetName val="C 09.02_MZ"/>
      <sheetName val="C 09.02_NA"/>
      <sheetName val="C 09.02_NC"/>
      <sheetName val="C 09.02_NE"/>
      <sheetName val="C 09.02_NG"/>
      <sheetName val="C 09.02_NI"/>
      <sheetName val="C 09.02_NL"/>
      <sheetName val="C 09.02_NO"/>
      <sheetName val="C 09.02_NP"/>
      <sheetName val="C 09.02_NZ"/>
      <sheetName val="C 09.02_OM"/>
      <sheetName val="C 09.02_PA"/>
      <sheetName val="C 09.02_PE"/>
      <sheetName val="C 09.02_PF"/>
      <sheetName val="C 09.02_PG"/>
      <sheetName val="C 09.02_PH"/>
      <sheetName val="C 09.02_PK"/>
      <sheetName val="C 09.02_PL"/>
      <sheetName val="C 09.02_PR"/>
      <sheetName val="C 09.02_PS"/>
      <sheetName val="C 09.02_PT"/>
      <sheetName val="C 09.02_PW"/>
      <sheetName val="C 09.02_PY"/>
      <sheetName val="C 09.02_QA"/>
      <sheetName val="C 09.02_RE"/>
      <sheetName val="C 09.02_RO"/>
      <sheetName val="C 09.02_RS"/>
      <sheetName val="C 09.02_RU"/>
      <sheetName val="C 09.02_RW"/>
      <sheetName val="C 09.02_SA"/>
      <sheetName val="C 09.02_SB"/>
      <sheetName val="C 09.02_SC"/>
      <sheetName val="C 09.02_SE"/>
      <sheetName val="C 09.02_SG"/>
      <sheetName val="C 09.02_SI"/>
      <sheetName val="C 09.02_SJ"/>
      <sheetName val="C 09.02_SK"/>
      <sheetName val="C 09.02_SL"/>
      <sheetName val="C 09.02_SM"/>
      <sheetName val="C 09.02_SN"/>
      <sheetName val="C 09.02_SO"/>
      <sheetName val="C 09.02_SR"/>
      <sheetName val="C 09.02_SS"/>
      <sheetName val="C 09.02_ST"/>
      <sheetName val="C 09.02_SV"/>
      <sheetName val="C 09.02_SX"/>
      <sheetName val="C 09.02_SY"/>
      <sheetName val="C 09.02_SZ"/>
      <sheetName val="C 09.02_TC"/>
      <sheetName val="C 09.02_TD"/>
      <sheetName val="C 09.02_TG"/>
      <sheetName val="C 09.02_TH"/>
      <sheetName val="C 09.02_TJ"/>
      <sheetName val="C 09.02_TN"/>
      <sheetName val="C 09.02_TR"/>
      <sheetName val="C 09.02_TT"/>
      <sheetName val="C 09.02_TW"/>
      <sheetName val="C 09.02_TZ"/>
      <sheetName val="C 09.02_UA"/>
      <sheetName val="C 09.02_UG"/>
      <sheetName val="C 09.02_UM"/>
      <sheetName val="C 09.02_US"/>
      <sheetName val="C 09.02_UY"/>
      <sheetName val="C 09.02_UZ"/>
      <sheetName val="C 09.02_VC"/>
      <sheetName val="C 09.02_VE"/>
      <sheetName val="C 09.02_VG"/>
      <sheetName val="C 09.02_VN"/>
      <sheetName val="C 09.02_VU"/>
      <sheetName val="C 09.02_WS"/>
      <sheetName val="C 09.02_x1"/>
      <sheetName val="C 09.02_x28"/>
      <sheetName val="C 09.02_YE"/>
      <sheetName val="C 09.02_YT"/>
      <sheetName val="C 09.02_ZA"/>
      <sheetName val="C 09.02_ZM"/>
      <sheetName val="C 09.02_ZW"/>
      <sheetName val="C 09.04_AD"/>
      <sheetName val="C 09.04_AE"/>
      <sheetName val="C 09.04_AF"/>
      <sheetName val="C 09.04_AG"/>
      <sheetName val="C 09.04_AI"/>
      <sheetName val="C 09.04_AL"/>
      <sheetName val="C 09.04_AM"/>
      <sheetName val="C 09.04_AO"/>
      <sheetName val="C 09.04_AQ"/>
      <sheetName val="C 09.04_AR"/>
      <sheetName val="C 09.04_AS"/>
      <sheetName val="C 09.04_AT"/>
      <sheetName val="C 09.04_AU"/>
      <sheetName val="C 09.04_AW"/>
      <sheetName val="C 09.04_AZ"/>
      <sheetName val="C 09.04_BA"/>
      <sheetName val="C 09.04_BB"/>
      <sheetName val="C 09.04_BD"/>
      <sheetName val="C 09.04_BE"/>
      <sheetName val="C 09.04_BF"/>
      <sheetName val="C 09.04_BG"/>
      <sheetName val="C 09.04_BH"/>
      <sheetName val="C 09.04_BI"/>
      <sheetName val="C 09.04_BJ"/>
      <sheetName val="C 09.04_BL"/>
      <sheetName val="C 09.04_BM"/>
      <sheetName val="C 09.04_BN"/>
      <sheetName val="C 09.04_BO"/>
      <sheetName val="C 09.04_BR"/>
      <sheetName val="C 09.04_BS"/>
      <sheetName val="C 09.04_BT"/>
      <sheetName val="C 09.04_BV"/>
      <sheetName val="C 09.04_BW"/>
      <sheetName val="C 09.04_BY"/>
      <sheetName val="C 09.04_BZ"/>
      <sheetName val="C 09.04_CA"/>
      <sheetName val="C 09.04_CC"/>
      <sheetName val="C 09.04_CD"/>
      <sheetName val="C 09.04_CF"/>
      <sheetName val="C 09.04_CG"/>
      <sheetName val="C 09.04_CH"/>
      <sheetName val="C 09.04_CI"/>
      <sheetName val="C 09.04_CK"/>
      <sheetName val="C 09.04_CL"/>
      <sheetName val="C 09.04_CM"/>
      <sheetName val="C 09.04_CN"/>
      <sheetName val="C 09.04_CO"/>
      <sheetName val="C 09.04_CR"/>
      <sheetName val="C 09.04_CU"/>
      <sheetName val="C 09.04_CV"/>
      <sheetName val="C 09.04_CW"/>
      <sheetName val="C 09.04_CX"/>
      <sheetName val="C 09.04_CY"/>
      <sheetName val="C 09.04_CZ"/>
      <sheetName val="C 09.04_DE"/>
      <sheetName val="C 09.04_DJ"/>
      <sheetName val="C 09.04_DK"/>
      <sheetName val="C 09.04_DM"/>
      <sheetName val="C 09.04_DO"/>
      <sheetName val="C 09.04_DZ"/>
      <sheetName val="C 09.04_EC"/>
      <sheetName val="C 09.04_EE"/>
      <sheetName val="C 09.04_EG"/>
      <sheetName val="C 09.04_EH"/>
      <sheetName val="C 09.04_ER"/>
      <sheetName val="C 09.04_ES"/>
      <sheetName val="C 09.04_ET"/>
      <sheetName val="C 09.04_FI"/>
      <sheetName val="C 09.04_FJ"/>
      <sheetName val="C 09.04_FK"/>
      <sheetName val="C 09.04_FM"/>
      <sheetName val="C 09.04_FO"/>
      <sheetName val="C 09.04_FR"/>
      <sheetName val="C 09.04_GA"/>
      <sheetName val="C 09.04_GB"/>
      <sheetName val="C 09.04_GD"/>
      <sheetName val="C 09.04_GE"/>
      <sheetName val="C 09.04_GF"/>
      <sheetName val="C 09.04_GG"/>
      <sheetName val="C 09.04_GH"/>
      <sheetName val="C 09.04_GI"/>
      <sheetName val="C 09.04_GL"/>
      <sheetName val="C 09.04_GM"/>
      <sheetName val="C 09.04_GN"/>
      <sheetName val="C 09.04_GP"/>
      <sheetName val="C 09.04_GQ"/>
      <sheetName val="C 09.04_GR"/>
      <sheetName val="C 09.04_GS"/>
      <sheetName val="C 09.04_GT"/>
      <sheetName val="C 09.04_GU"/>
      <sheetName val="C 09.04_GW"/>
      <sheetName val="C 09.04_GY"/>
      <sheetName val="C 09.04_HK"/>
      <sheetName val="C 09.04_HM"/>
      <sheetName val="C 09.04_HN"/>
      <sheetName val="C 09.04_HR"/>
      <sheetName val="C 09.04_HT"/>
      <sheetName val="C 09.04_HU"/>
      <sheetName val="C 09.04_ID"/>
      <sheetName val="C 09.04_IE"/>
      <sheetName val="C 09.04_IL"/>
      <sheetName val="C 09.04_IM"/>
      <sheetName val="C 09.04_IN"/>
      <sheetName val="C 09.04_IO"/>
      <sheetName val="C 09.04_IQ"/>
      <sheetName val="C 09.04_IR"/>
      <sheetName val="C 09.04_IS"/>
      <sheetName val="C 09.04_IT"/>
      <sheetName val="C 09.04_JE"/>
      <sheetName val="C 09.04_JM"/>
      <sheetName val="C 09.04_JO"/>
      <sheetName val="C 09.04_JP"/>
      <sheetName val="C 09.04_KE"/>
      <sheetName val="C 09.04_KG"/>
      <sheetName val="C 09.04_KH"/>
      <sheetName val="C 09.04_KI"/>
      <sheetName val="C 09.04_KM"/>
      <sheetName val="C 09.04_KN"/>
      <sheetName val="C 09.04_KP"/>
      <sheetName val="C 09.04_KR"/>
      <sheetName val="C 09.04_KW"/>
      <sheetName val="C 09.04_KY"/>
      <sheetName val="C 09.04_KZ"/>
      <sheetName val="C 09.04_LA"/>
      <sheetName val="C 09.04_LB"/>
      <sheetName val="C 09.04_LC"/>
      <sheetName val="C 09.04_LI"/>
      <sheetName val="C 09.04_LK"/>
      <sheetName val="C 09.04_LR"/>
      <sheetName val="C 09.04_LS"/>
      <sheetName val="C 09.04_LT"/>
      <sheetName val="C 09.04_LU"/>
      <sheetName val="C 09.04_LV"/>
      <sheetName val="C 09.04_LY"/>
      <sheetName val="C 09.04_MA"/>
      <sheetName val="C 09.04_MC"/>
      <sheetName val="C 09.04_MD"/>
      <sheetName val="C 09.04_ME"/>
      <sheetName val="C 09.04_MF"/>
      <sheetName val="C 09.04_MG"/>
      <sheetName val="C 09.04_MH"/>
      <sheetName val="C 09.04_MK"/>
      <sheetName val="C 09.04_ML"/>
      <sheetName val="C 09.04_MM"/>
      <sheetName val="C 09.04_MN"/>
      <sheetName val="C 09.04_MO"/>
      <sheetName val="C 09.04_MP"/>
      <sheetName val="C 09.04_MQ"/>
      <sheetName val="C 09.04_MR"/>
      <sheetName val="C 09.04_MS"/>
      <sheetName val="C 09.04_MT"/>
      <sheetName val="C 09.04_MU"/>
      <sheetName val="C 09.04_MV"/>
      <sheetName val="C 09.04_MW"/>
      <sheetName val="C 09.04_MX"/>
      <sheetName val="C 09.04_MY"/>
      <sheetName val="C 09.04_MZ"/>
      <sheetName val="C 09.04_NA"/>
      <sheetName val="C 09.04_NC"/>
      <sheetName val="C 09.04_NE"/>
      <sheetName val="C 09.04_NF"/>
      <sheetName val="C 09.04_NG"/>
      <sheetName val="C 09.04_NI"/>
      <sheetName val="C 09.04_NL"/>
      <sheetName val="C 09.04_NO"/>
      <sheetName val="C 09.04_NP"/>
      <sheetName val="C 09.04_NR"/>
      <sheetName val="C 09.04_NU"/>
      <sheetName val="C 09.04_NZ"/>
      <sheetName val="C 09.04_OM"/>
      <sheetName val="C 09.04_PA"/>
      <sheetName val="C 09.04_PE"/>
      <sheetName val="C 09.04_PF"/>
      <sheetName val="C 09.04_PG"/>
      <sheetName val="C 09.04_PH"/>
      <sheetName val="C 09.04_PK"/>
      <sheetName val="C 09.04_PL"/>
      <sheetName val="C 09.04_PM"/>
      <sheetName val="C 09.04_PN"/>
      <sheetName val="C 09.04_PR"/>
      <sheetName val="C 09.04_PS"/>
      <sheetName val="C 09.04_PT"/>
      <sheetName val="C 09.04_PW"/>
      <sheetName val="C 09.04_PY"/>
      <sheetName val="C 09.04_QA"/>
      <sheetName val="C 09.04_RE"/>
      <sheetName val="C 09.04_RO"/>
      <sheetName val="C 09.04_RS"/>
      <sheetName val="C 09.04_RU"/>
      <sheetName val="C 09.04_RW"/>
      <sheetName val="C 09.04_SA"/>
      <sheetName val="C 09.04_SB"/>
      <sheetName val="C 09.04_SC"/>
      <sheetName val="C 09.04_SD"/>
      <sheetName val="C 09.04_SE"/>
      <sheetName val="C 09.04_SG"/>
      <sheetName val="C 09.04_SH"/>
      <sheetName val="C 09.04_SI"/>
      <sheetName val="C 09.04_SJ"/>
      <sheetName val="C 09.04_SK"/>
      <sheetName val="C 09.04_SL"/>
      <sheetName val="C 09.04_SM"/>
      <sheetName val="C 09.04_SN"/>
      <sheetName val="C 09.04_SO"/>
      <sheetName val="C 09.04_SR"/>
      <sheetName val="C 09.04_SS"/>
      <sheetName val="C 09.04_ST"/>
      <sheetName val="C 09.04_SV"/>
      <sheetName val="C 09.04_SX"/>
      <sheetName val="C 09.04_SY"/>
      <sheetName val="C 09.04_SZ"/>
      <sheetName val="C 09.04_TC"/>
      <sheetName val="C 09.04_TD"/>
      <sheetName val="C 09.04_TF"/>
      <sheetName val="C 09.04_TG"/>
      <sheetName val="C 09.04_TH"/>
      <sheetName val="C 09.04_TJ"/>
      <sheetName val="C 09.04_TK"/>
      <sheetName val="C 09.04_TL"/>
      <sheetName val="C 09.04_TM"/>
      <sheetName val="C 09.04_TN"/>
      <sheetName val="C 09.04_TO"/>
      <sheetName val="C 09.04_TR"/>
      <sheetName val="C 09.04_TT"/>
      <sheetName val="C 09.04_TV"/>
      <sheetName val="C 09.04_TW"/>
      <sheetName val="C 09.04_TZ"/>
      <sheetName val="C 09.04_UA"/>
      <sheetName val="C 09.04_UG"/>
      <sheetName val="C 09.04_UM"/>
      <sheetName val="C 09.04_US"/>
      <sheetName val="C 09.04_UY"/>
      <sheetName val="C 09.04_UZ"/>
      <sheetName val="C 09.04_VA"/>
      <sheetName val="C 09.04_VC"/>
      <sheetName val="C 09.04_VE"/>
      <sheetName val="C 09.04_VG"/>
      <sheetName val="C 09.04_VI"/>
      <sheetName val="C 09.04_VN"/>
      <sheetName val="C 09.04_VU"/>
      <sheetName val="C 09.04_WF"/>
      <sheetName val="C 09.04_WS"/>
      <sheetName val="C 09.04_x1"/>
      <sheetName val="C 09.04_x28"/>
      <sheetName val="C 09.04_YE"/>
      <sheetName val="C 09.04_YT"/>
      <sheetName val="C 09.04_ZA"/>
      <sheetName val="C 09.04_ZM"/>
      <sheetName val="C 09.04_ZW"/>
      <sheetName val="C 10.00"/>
      <sheetName val="C 11.00"/>
      <sheetName val="C 13.01"/>
      <sheetName val="C 14.00"/>
      <sheetName val="C 14.01_s0010"/>
      <sheetName val="C 14.01_s0020"/>
      <sheetName val="C 14.01_s0030"/>
      <sheetName val="C 14.01_s0050"/>
      <sheetName val="C 16.01.a"/>
      <sheetName val="C 16.01.b"/>
      <sheetName val="C 17.01.a"/>
      <sheetName val="C 17.01.b"/>
      <sheetName val="C 17.02"/>
      <sheetName val="C 22.00"/>
      <sheetName val="C 24.00"/>
      <sheetName val="C 25.01.a"/>
      <sheetName val="C 32.01"/>
      <sheetName val="C 32.02.a"/>
      <sheetName val="C 32.02.c"/>
      <sheetName val="C 32.03"/>
      <sheetName val="C 32.04"/>
      <sheetName val="C 33.00.a_AE"/>
      <sheetName val="C 33.00.a_AL"/>
      <sheetName val="C 33.00.a_AO"/>
      <sheetName val="C 33.00.a_AR"/>
      <sheetName val="C 33.00.a_AT"/>
      <sheetName val="C 33.00.a_AU"/>
      <sheetName val="C 33.00.a_AZ"/>
      <sheetName val="C 33.00.a_BA"/>
      <sheetName val="C 33.00.a_BE"/>
      <sheetName val="C 33.00.a_BF"/>
      <sheetName val="C 33.00.a_BG"/>
      <sheetName val="C 33.00.a_BH"/>
      <sheetName val="C 33.00.a_BR"/>
      <sheetName val="C 33.00.a_BZ"/>
      <sheetName val="C 33.00.a_CA"/>
      <sheetName val="C 33.00.a_CD"/>
      <sheetName val="C 33.00.a_CG"/>
      <sheetName val="C 33.00.a_CH"/>
      <sheetName val="C 33.00.a_CI"/>
      <sheetName val="C 33.00.a_CN"/>
      <sheetName val="C 33.00.a_CR"/>
      <sheetName val="C 33.00.a_CZ"/>
      <sheetName val="C 33.00.a_DE"/>
      <sheetName val="C 33.00.a_DJ"/>
      <sheetName val="C 33.00.a_DZ"/>
      <sheetName val="C 33.00.a_EE"/>
      <sheetName val="C 33.00.a_ER"/>
      <sheetName val="C 33.00.a_ES"/>
      <sheetName val="C 33.00.a_ET"/>
      <sheetName val="C 33.00.a_FI"/>
      <sheetName val="C 33.00.a_FR"/>
      <sheetName val="C 33.00.a_GB"/>
      <sheetName val="C 33.00.a_GE"/>
      <sheetName val="C 33.00.a_GH"/>
      <sheetName val="C 33.00.a_GY"/>
      <sheetName val="C 33.00.a_HK"/>
      <sheetName val="C 33.00.a_HN"/>
      <sheetName val="C 33.00.a_HR"/>
      <sheetName val="C 33.00.a_HU"/>
      <sheetName val="C 33.00.a_ID"/>
      <sheetName val="C 33.00.a_IE"/>
      <sheetName val="C 33.00.a_IL"/>
      <sheetName val="C 33.00.a_IQ"/>
      <sheetName val="C 33.00.a_IS"/>
      <sheetName val="C 33.00.a_IT"/>
      <sheetName val="C 33.00.a_JM"/>
      <sheetName val="C 33.00.a_JP"/>
      <sheetName val="C 33.00.a_KE"/>
      <sheetName val="C 33.00.a_KR"/>
      <sheetName val="C 33.00.a_KW"/>
      <sheetName val="C 33.00.a_KY"/>
      <sheetName val="C 33.00.a_KZ"/>
      <sheetName val="C 33.00.a_LK"/>
      <sheetName val="C 33.00.a_LT"/>
      <sheetName val="C 33.00.a_LU"/>
      <sheetName val="C 33.00.a_LV"/>
      <sheetName val="C 33.00.a_MA"/>
      <sheetName val="C 33.00.a_MC"/>
      <sheetName val="C 33.00.a_ME"/>
      <sheetName val="C 33.00.a_MK"/>
      <sheetName val="C 33.00.a_MN"/>
      <sheetName val="C 33.00.a_MT"/>
      <sheetName val="C 33.00.a_MY"/>
      <sheetName val="C 33.00.a_MZ"/>
      <sheetName val="C 33.00.a_NA"/>
      <sheetName val="C 33.00.a_NG"/>
      <sheetName val="C 33.00.a_NL"/>
      <sheetName val="C 33.00.a_NO"/>
      <sheetName val="C 33.00.a_OM"/>
      <sheetName val="C 33.00.a_PA"/>
      <sheetName val="C 33.00.a_PE"/>
      <sheetName val="C 33.00.a_PH"/>
      <sheetName val="C 33.00.a_PK"/>
      <sheetName val="C 33.00.a_PL"/>
      <sheetName val="C 33.00.a_PT"/>
      <sheetName val="C 33.00.a_QA"/>
      <sheetName val="C 33.00.a_RO"/>
      <sheetName val="C 33.00.a_RS"/>
      <sheetName val="C 33.00.a_RU"/>
      <sheetName val="C 33.00.a_SA"/>
      <sheetName val="C 33.00.a_SB"/>
      <sheetName val="C 33.00.a_SE"/>
      <sheetName val="C 33.00.a_SG"/>
      <sheetName val="C 33.00.a_SK"/>
      <sheetName val="C 33.00.a_SR"/>
      <sheetName val="C 33.00.a_TM"/>
      <sheetName val="C 33.00.a_TR"/>
      <sheetName val="C 33.00.a_TW"/>
      <sheetName val="C 33.00.a_TZ"/>
      <sheetName val="C 33.00.a_US"/>
      <sheetName val="C 33.00.a_UZ"/>
      <sheetName val="C 33.00.a_VG"/>
      <sheetName val="C 33.00.a_x1"/>
      <sheetName val="C 33.00.a_x28"/>
      <sheetName val="C 33.00.a_ZA"/>
      <sheetName val="C 33.00.a_ZM"/>
      <sheetName val="C 33.00.a_ZW"/>
      <sheetName val="C 34.01.a"/>
      <sheetName val="C 34.02_s0001"/>
      <sheetName val="C 34.02_s0002"/>
      <sheetName val="C 34.03_s0001"/>
      <sheetName val="C 34.06"/>
      <sheetName val="C 34.07_qx2007"/>
      <sheetName val="C 34.07_qx2008"/>
      <sheetName val="C 34.07_qx2012"/>
      <sheetName val="C 34.07_qx2013"/>
      <sheetName val="C 34.07_qx2014"/>
      <sheetName val="C 34.07_qx2015"/>
      <sheetName val="C 34.07_qx2018"/>
      <sheetName val="C 34.07_qx2021"/>
      <sheetName val="C 34.07_qx2022"/>
      <sheetName val="C 34.07_qx2023"/>
      <sheetName val="C 34.07_qx2071"/>
      <sheetName val="C 34.07_qx2073"/>
      <sheetName val="C 34.07_qx2074"/>
      <sheetName val="C 34.07_qx2077"/>
      <sheetName val="C 34.07_qx2078"/>
      <sheetName val="C 34.07_qx2079"/>
      <sheetName val="C 34.07_qx2080"/>
      <sheetName val="C 34.07_qx2081"/>
      <sheetName val="C 34.08.a"/>
      <sheetName val="C 34.08.b"/>
      <sheetName val="C 34.09"/>
      <sheetName val="C 34.10"/>
      <sheetName val="C 35.01"/>
      <sheetName val="C 35.02"/>
      <sheetName val="C 35.03"/>
    </sheetNames>
    <sheetDataSet>
      <sheetData sheetId="0" refreshError="1"/>
      <sheetData sheetId="1" refreshError="1"/>
      <sheetData sheetId="2" refreshError="1"/>
      <sheetData sheetId="3" refreshError="1"/>
      <sheetData sheetId="4" refreshError="1"/>
      <sheetData sheetId="5" refreshError="1"/>
      <sheetData sheetId="6" refreshError="1">
        <row r="15">
          <cell r="C15">
            <v>644741000</v>
          </cell>
        </row>
        <row r="27">
          <cell r="C27">
            <v>228899216206.42001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7269A-DB1D-4107-9470-83C73128B9D6}">
  <dimension ref="A1:B93"/>
  <sheetViews>
    <sheetView showGridLines="0" tabSelected="1" zoomScaleNormal="100" workbookViewId="0">
      <selection activeCell="F39" sqref="F39"/>
    </sheetView>
  </sheetViews>
  <sheetFormatPr defaultColWidth="8.54296875" defaultRowHeight="10.5"/>
  <cols>
    <col min="1" max="1" width="121.54296875" style="2" customWidth="1"/>
    <col min="2" max="2" width="10" style="10" customWidth="1"/>
    <col min="3" max="16384" width="8.54296875" style="2"/>
  </cols>
  <sheetData>
    <row r="1" spans="1:2" ht="18.5">
      <c r="A1" s="69" t="s">
        <v>0</v>
      </c>
      <c r="B1" s="1"/>
    </row>
    <row r="2" spans="1:2" ht="13">
      <c r="A2" s="3" t="s">
        <v>1</v>
      </c>
      <c r="B2" s="1"/>
    </row>
    <row r="3" spans="1:2">
      <c r="A3" s="4" t="s">
        <v>2</v>
      </c>
      <c r="B3" s="5"/>
    </row>
    <row r="4" spans="1:2">
      <c r="A4" s="6" t="s">
        <v>3</v>
      </c>
      <c r="B4" s="213" t="s">
        <v>3</v>
      </c>
    </row>
    <row r="5" spans="1:2">
      <c r="A5" s="4" t="s">
        <v>4</v>
      </c>
      <c r="B5" s="5"/>
    </row>
    <row r="6" spans="1:2">
      <c r="A6" s="7" t="s">
        <v>5</v>
      </c>
      <c r="B6" s="213" t="s">
        <v>6</v>
      </c>
    </row>
    <row r="7" spans="1:2">
      <c r="A7" s="7" t="s">
        <v>7</v>
      </c>
      <c r="B7" s="213" t="s">
        <v>8</v>
      </c>
    </row>
    <row r="8" spans="1:2">
      <c r="A8" s="7" t="s">
        <v>9</v>
      </c>
      <c r="B8" s="213" t="s">
        <v>10</v>
      </c>
    </row>
    <row r="9" spans="1:2">
      <c r="A9" s="7" t="s">
        <v>11</v>
      </c>
      <c r="B9" s="213" t="s">
        <v>12</v>
      </c>
    </row>
    <row r="10" spans="1:2">
      <c r="A10" s="7" t="s">
        <v>13</v>
      </c>
      <c r="B10" s="213" t="s">
        <v>14</v>
      </c>
    </row>
    <row r="11" spans="1:2">
      <c r="A11" s="7" t="s">
        <v>15</v>
      </c>
      <c r="B11" s="213" t="s">
        <v>16</v>
      </c>
    </row>
    <row r="12" spans="1:2">
      <c r="A12" s="214" t="s">
        <v>17</v>
      </c>
      <c r="B12" s="213" t="s">
        <v>18</v>
      </c>
    </row>
    <row r="13" spans="1:2">
      <c r="A13" s="214" t="s">
        <v>19</v>
      </c>
      <c r="B13" s="213" t="s">
        <v>20</v>
      </c>
    </row>
    <row r="14" spans="1:2">
      <c r="A14" s="7" t="s">
        <v>21</v>
      </c>
      <c r="B14" s="213" t="s">
        <v>22</v>
      </c>
    </row>
    <row r="15" spans="1:2">
      <c r="A15" s="7" t="s">
        <v>23</v>
      </c>
      <c r="B15" s="213" t="s">
        <v>24</v>
      </c>
    </row>
    <row r="16" spans="1:2">
      <c r="A16" s="7" t="s">
        <v>25</v>
      </c>
      <c r="B16" s="213" t="s">
        <v>26</v>
      </c>
    </row>
    <row r="17" spans="1:2">
      <c r="A17" s="7" t="s">
        <v>27</v>
      </c>
      <c r="B17" s="213" t="s">
        <v>28</v>
      </c>
    </row>
    <row r="18" spans="1:2">
      <c r="A18" s="7" t="s">
        <v>29</v>
      </c>
      <c r="B18" s="213" t="s">
        <v>30</v>
      </c>
    </row>
    <row r="19" spans="1:2">
      <c r="A19" s="7" t="s">
        <v>31</v>
      </c>
      <c r="B19" s="213" t="s">
        <v>32</v>
      </c>
    </row>
    <row r="20" spans="1:2">
      <c r="A20" s="7"/>
      <c r="B20" s="213"/>
    </row>
    <row r="21" spans="1:2">
      <c r="A21" s="215" t="s">
        <v>33</v>
      </c>
      <c r="B21" s="216"/>
    </row>
    <row r="22" spans="1:2">
      <c r="A22" s="7" t="s">
        <v>34</v>
      </c>
      <c r="B22" s="213" t="s">
        <v>35</v>
      </c>
    </row>
    <row r="23" spans="1:2">
      <c r="A23" s="7" t="s">
        <v>36</v>
      </c>
      <c r="B23" s="213" t="s">
        <v>37</v>
      </c>
    </row>
    <row r="24" spans="1:2">
      <c r="A24" s="7" t="s">
        <v>38</v>
      </c>
      <c r="B24" s="213" t="s">
        <v>39</v>
      </c>
    </row>
    <row r="25" spans="1:2">
      <c r="A25" s="7" t="s">
        <v>40</v>
      </c>
      <c r="B25" s="213" t="s">
        <v>41</v>
      </c>
    </row>
    <row r="26" spans="1:2">
      <c r="A26" s="7" t="s">
        <v>42</v>
      </c>
      <c r="B26" s="213" t="s">
        <v>43</v>
      </c>
    </row>
    <row r="27" spans="1:2">
      <c r="A27" s="7" t="s">
        <v>44</v>
      </c>
      <c r="B27" s="213" t="s">
        <v>45</v>
      </c>
    </row>
    <row r="28" spans="1:2">
      <c r="A28" s="7" t="s">
        <v>46</v>
      </c>
      <c r="B28" s="213" t="s">
        <v>47</v>
      </c>
    </row>
    <row r="29" spans="1:2">
      <c r="A29" s="7"/>
      <c r="B29" s="213"/>
    </row>
    <row r="30" spans="1:2">
      <c r="A30" s="215" t="s">
        <v>48</v>
      </c>
      <c r="B30" s="216"/>
    </row>
    <row r="31" spans="1:2">
      <c r="A31" s="7" t="s">
        <v>49</v>
      </c>
      <c r="B31" s="213" t="s">
        <v>50</v>
      </c>
    </row>
    <row r="32" spans="1:2">
      <c r="A32" s="7"/>
      <c r="B32" s="213"/>
    </row>
    <row r="33" spans="1:2">
      <c r="A33" s="215" t="s">
        <v>51</v>
      </c>
      <c r="B33" s="216"/>
    </row>
    <row r="34" spans="1:2">
      <c r="A34" s="7" t="s">
        <v>52</v>
      </c>
      <c r="B34" s="213" t="s">
        <v>53</v>
      </c>
    </row>
    <row r="35" spans="1:2">
      <c r="A35" s="7" t="s">
        <v>54</v>
      </c>
      <c r="B35" s="213" t="s">
        <v>55</v>
      </c>
    </row>
    <row r="36" spans="1:2">
      <c r="A36" s="7"/>
      <c r="B36" s="213"/>
    </row>
    <row r="37" spans="1:2">
      <c r="A37" s="215" t="s">
        <v>56</v>
      </c>
      <c r="B37" s="216"/>
    </row>
    <row r="38" spans="1:2">
      <c r="A38" s="7" t="s">
        <v>57</v>
      </c>
      <c r="B38" s="213" t="s">
        <v>58</v>
      </c>
    </row>
    <row r="39" spans="1:2">
      <c r="A39" s="7" t="s">
        <v>59</v>
      </c>
      <c r="B39" s="213" t="s">
        <v>60</v>
      </c>
    </row>
    <row r="40" spans="1:2">
      <c r="A40" s="7" t="s">
        <v>61</v>
      </c>
      <c r="B40" s="213" t="s">
        <v>62</v>
      </c>
    </row>
    <row r="41" spans="1:2">
      <c r="A41" s="7" t="s">
        <v>63</v>
      </c>
      <c r="B41" s="213" t="s">
        <v>64</v>
      </c>
    </row>
    <row r="42" spans="1:2">
      <c r="A42" s="7"/>
      <c r="B42" s="213"/>
    </row>
    <row r="43" spans="1:2">
      <c r="A43" s="215" t="s">
        <v>65</v>
      </c>
      <c r="B43" s="216"/>
    </row>
    <row r="44" spans="1:2">
      <c r="A44" s="7" t="s">
        <v>66</v>
      </c>
      <c r="B44" s="213" t="s">
        <v>67</v>
      </c>
    </row>
    <row r="45" spans="1:2">
      <c r="A45" s="101"/>
      <c r="B45" s="213"/>
    </row>
    <row r="46" spans="1:2">
      <c r="A46" s="215" t="s">
        <v>68</v>
      </c>
      <c r="B46" s="216"/>
    </row>
    <row r="47" spans="1:2">
      <c r="A47" s="7" t="s">
        <v>69</v>
      </c>
      <c r="B47" s="213" t="s">
        <v>70</v>
      </c>
    </row>
    <row r="48" spans="1:2">
      <c r="A48" s="7" t="s">
        <v>71</v>
      </c>
      <c r="B48" s="213" t="s">
        <v>72</v>
      </c>
    </row>
    <row r="49" spans="1:2">
      <c r="A49" s="7" t="s">
        <v>73</v>
      </c>
      <c r="B49" s="213" t="s">
        <v>74</v>
      </c>
    </row>
    <row r="50" spans="1:2">
      <c r="A50" s="7" t="s">
        <v>75</v>
      </c>
      <c r="B50" s="213" t="s">
        <v>76</v>
      </c>
    </row>
    <row r="51" spans="1:2">
      <c r="A51" s="7" t="s">
        <v>77</v>
      </c>
      <c r="B51" s="213" t="s">
        <v>78</v>
      </c>
    </row>
    <row r="52" spans="1:2">
      <c r="A52" s="7" t="s">
        <v>79</v>
      </c>
      <c r="B52" s="8" t="s">
        <v>80</v>
      </c>
    </row>
    <row r="53" spans="1:2">
      <c r="A53" s="7" t="s">
        <v>81</v>
      </c>
      <c r="B53" s="213" t="s">
        <v>82</v>
      </c>
    </row>
    <row r="54" spans="1:2">
      <c r="A54" s="101"/>
    </row>
    <row r="55" spans="1:2">
      <c r="A55" s="215" t="s">
        <v>83</v>
      </c>
      <c r="B55" s="216"/>
    </row>
    <row r="56" spans="1:2">
      <c r="A56" s="7" t="s">
        <v>84</v>
      </c>
      <c r="B56" s="213" t="s">
        <v>85</v>
      </c>
    </row>
    <row r="57" spans="1:2">
      <c r="A57" s="7" t="s">
        <v>86</v>
      </c>
      <c r="B57" s="213" t="s">
        <v>87</v>
      </c>
    </row>
    <row r="58" spans="1:2">
      <c r="A58" s="7" t="s">
        <v>88</v>
      </c>
      <c r="B58" s="213" t="s">
        <v>89</v>
      </c>
    </row>
    <row r="59" spans="1:2">
      <c r="A59" s="7" t="s">
        <v>90</v>
      </c>
      <c r="B59" s="213" t="s">
        <v>91</v>
      </c>
    </row>
    <row r="60" spans="1:2">
      <c r="A60" s="9"/>
      <c r="B60" s="217"/>
    </row>
    <row r="61" spans="1:2">
      <c r="A61" s="215" t="s">
        <v>92</v>
      </c>
      <c r="B61" s="216"/>
    </row>
    <row r="62" spans="1:2">
      <c r="A62" s="7" t="s">
        <v>93</v>
      </c>
      <c r="B62" s="213" t="s">
        <v>94</v>
      </c>
    </row>
    <row r="63" spans="1:2">
      <c r="A63" s="7" t="s">
        <v>95</v>
      </c>
      <c r="B63" s="213" t="s">
        <v>96</v>
      </c>
    </row>
    <row r="64" spans="1:2">
      <c r="A64" s="7" t="s">
        <v>97</v>
      </c>
      <c r="B64" s="213" t="s">
        <v>98</v>
      </c>
    </row>
    <row r="65" spans="1:2">
      <c r="A65" s="7" t="s">
        <v>99</v>
      </c>
      <c r="B65" s="213" t="s">
        <v>100</v>
      </c>
    </row>
    <row r="66" spans="1:2">
      <c r="A66" s="7" t="s">
        <v>101</v>
      </c>
      <c r="B66" s="213" t="s">
        <v>102</v>
      </c>
    </row>
    <row r="67" spans="1:2">
      <c r="A67" s="218" t="s">
        <v>103</v>
      </c>
      <c r="B67" s="213" t="s">
        <v>104</v>
      </c>
    </row>
    <row r="68" spans="1:2">
      <c r="A68" s="9"/>
      <c r="B68" s="217"/>
    </row>
    <row r="69" spans="1:2">
      <c r="A69" s="215" t="s">
        <v>105</v>
      </c>
      <c r="B69" s="216"/>
    </row>
    <row r="70" spans="1:2">
      <c r="A70" s="7" t="s">
        <v>106</v>
      </c>
      <c r="B70" s="213" t="s">
        <v>107</v>
      </c>
    </row>
    <row r="71" spans="1:2">
      <c r="A71" s="7" t="s">
        <v>108</v>
      </c>
      <c r="B71" s="213" t="s">
        <v>109</v>
      </c>
    </row>
    <row r="72" spans="1:2">
      <c r="A72" s="7" t="s">
        <v>110</v>
      </c>
      <c r="B72" s="213" t="s">
        <v>111</v>
      </c>
    </row>
    <row r="74" spans="1:2">
      <c r="A74" s="215" t="s">
        <v>112</v>
      </c>
      <c r="B74" s="216"/>
    </row>
    <row r="75" spans="1:2">
      <c r="A75" s="9" t="s">
        <v>113</v>
      </c>
      <c r="B75" s="213" t="s">
        <v>114</v>
      </c>
    </row>
    <row r="77" spans="1:2">
      <c r="A77" s="215" t="s">
        <v>115</v>
      </c>
      <c r="B77" s="216"/>
    </row>
    <row r="78" spans="1:2">
      <c r="A78" s="219" t="s">
        <v>116</v>
      </c>
      <c r="B78" s="213" t="s">
        <v>117</v>
      </c>
    </row>
    <row r="79" spans="1:2">
      <c r="A79" s="219" t="s">
        <v>118</v>
      </c>
      <c r="B79" s="213" t="s">
        <v>119</v>
      </c>
    </row>
    <row r="80" spans="1:2">
      <c r="A80" s="219" t="s">
        <v>120</v>
      </c>
      <c r="B80" s="213" t="s">
        <v>121</v>
      </c>
    </row>
    <row r="81" spans="1:2">
      <c r="A81" s="219" t="s">
        <v>122</v>
      </c>
      <c r="B81" s="213" t="s">
        <v>123</v>
      </c>
    </row>
    <row r="82" spans="1:2">
      <c r="A82" s="219" t="s">
        <v>124</v>
      </c>
      <c r="B82" s="213" t="s">
        <v>125</v>
      </c>
    </row>
    <row r="83" spans="1:2">
      <c r="A83" s="219" t="s">
        <v>126</v>
      </c>
      <c r="B83" s="213" t="s">
        <v>127</v>
      </c>
    </row>
    <row r="84" spans="1:2">
      <c r="A84" s="219" t="s">
        <v>128</v>
      </c>
      <c r="B84" s="213" t="s">
        <v>129</v>
      </c>
    </row>
    <row r="85" spans="1:2">
      <c r="A85" s="219" t="s">
        <v>130</v>
      </c>
      <c r="B85" s="213" t="s">
        <v>131</v>
      </c>
    </row>
    <row r="86" spans="1:2">
      <c r="A86" s="219" t="s">
        <v>132</v>
      </c>
      <c r="B86" s="213" t="s">
        <v>133</v>
      </c>
    </row>
    <row r="87" spans="1:2">
      <c r="A87" s="219" t="s">
        <v>134</v>
      </c>
      <c r="B87" s="213" t="s">
        <v>135</v>
      </c>
    </row>
    <row r="88" spans="1:2">
      <c r="A88" s="219" t="s">
        <v>136</v>
      </c>
      <c r="B88" s="213" t="s">
        <v>137</v>
      </c>
    </row>
    <row r="91" spans="1:2">
      <c r="A91" s="70" t="s">
        <v>138</v>
      </c>
    </row>
    <row r="93" spans="1:2">
      <c r="A93" s="9" t="s">
        <v>139</v>
      </c>
    </row>
  </sheetData>
  <autoFilter ref="A5:B89" xr:uid="{D507269A-DB1D-4107-9470-83C73128B9D6}"/>
  <hyperlinks>
    <hyperlink ref="B13" location="CCyB1!A1" display="CCyB1" xr:uid="{35E36E28-9C08-4CC3-A94D-37D3B985B4D7}"/>
    <hyperlink ref="B14" location="CCyB2!A1" display="CCyB2" xr:uid="{97666EF2-A7B0-4C95-8A72-40E8D4E617A5}"/>
    <hyperlink ref="B27" location="CR1A!A1" display="CR1A" xr:uid="{66BC811B-B3BA-4949-986A-B850A179E0B7}"/>
    <hyperlink ref="B34" location="'CR4'!A1" display="CR4" xr:uid="{9B608981-352A-4BFB-8BB1-F597705506E5}"/>
    <hyperlink ref="B35" location="'CR5'!A1" display="CR5" xr:uid="{BE88B501-B78F-4597-9C21-8E06F76A7CE8}"/>
    <hyperlink ref="B38" location="'CR6'!A1" display="CR6" xr:uid="{07F97DE9-F390-4BD8-A27B-F9A49042832D}"/>
    <hyperlink ref="B40" location="CR7A!A1" display="CR7A" xr:uid="{63356401-4AAF-44A1-8B03-F561BB3558B5}"/>
    <hyperlink ref="B41" location="'CR8'!A1" display="CR8" xr:uid="{D8A41B67-4B32-470F-9B8E-15A01F003E80}"/>
    <hyperlink ref="B44" location="CR10.5!A1" display="CR10.5" xr:uid="{0CDC0671-06C0-41BB-BFDA-76853C59345D}"/>
    <hyperlink ref="B47:B48" location="'13'!A1" display="'13'!A1" xr:uid="{ECDA42B4-1754-43E6-B521-4289BC1C67CF}"/>
    <hyperlink ref="B49" location="'CCR4'!A1" display="CCR4" xr:uid="{8F0BC0EC-0A51-4813-8CB9-A6B45C7D5BD7}"/>
    <hyperlink ref="B51" location="'CCR6'!A1" display="CCR6" xr:uid="{276F31D6-24E7-4BCB-AE48-BECEE4FBA856}"/>
    <hyperlink ref="B48" location="'CCR3'!A1" display="CCR3" xr:uid="{CAB65BC9-BB89-4D39-9DF8-B9C4437D2FDA}"/>
    <hyperlink ref="B50" location="'CCR5'!A1" display="CCR5" xr:uid="{485F6F88-0716-47D2-BA2E-333E8738F0EB}"/>
    <hyperlink ref="B47" location="'CCR1'!A1" display="CCR1" xr:uid="{758F3CF9-C3E2-47C7-936F-4A4C231AE33E}"/>
    <hyperlink ref="B53" location="'CCR8'!A1" display="CCR8" xr:uid="{EDB711C0-0CC0-417C-A2BF-006D1F86E76F}"/>
    <hyperlink ref="B56" location="'SEC1'!A1" display="SEC1" xr:uid="{644C90EE-31E1-4E2B-AA61-0620047742E6}"/>
    <hyperlink ref="B57" location="'SEC3'!A1" display="SEC3" xr:uid="{EB232EFC-1FE4-4550-B135-3C2BF10A668E}"/>
    <hyperlink ref="B58" location="'SEC4'!A1" display="SEC4" xr:uid="{9DDD100D-2339-4C5D-9016-387408E8C911}"/>
    <hyperlink ref="B59" location="'SEC5'!A1" display="SEC5" xr:uid="{AAE6F935-49CF-4CAF-B9DC-D98BF65C2DCF}"/>
    <hyperlink ref="B62" location="'MR1'!A1" display="MR1" xr:uid="{8E1B862C-20E2-48C1-90BA-CA094B4CB173}"/>
    <hyperlink ref="B63" location="MR2A!A1" display="MR2A" xr:uid="{C0212CBB-B39C-4728-A699-F06AA9F41F68}"/>
    <hyperlink ref="B65" location="'MR3'!A1" display="MR3" xr:uid="{E015371E-B3CD-4BCA-BCA9-F27BF78005CB}"/>
    <hyperlink ref="B64" location="MR2B!A1" display="MR2B" xr:uid="{8FFB6641-2804-45AA-96A8-F2E33DFED37B}"/>
    <hyperlink ref="B70" location="'LIQ1'!A1" display="LIQ1" xr:uid="{D72ABD38-99DE-4C11-A7A5-86FE0A0CAB71}"/>
    <hyperlink ref="B71" location="LIQB!A1" display="LIQB" xr:uid="{A7E4922B-E60A-410B-89C4-CD45A3757FA6}"/>
    <hyperlink ref="B66" location="'MR4'!A1" display="MR4" xr:uid="{0CAF88E1-AAA0-44C6-9FC4-9A48593C12BC}"/>
    <hyperlink ref="B39" location="'CR7'!A1" display="CR7" xr:uid="{66597022-EE12-4B9A-A1EE-854640D037AE}"/>
    <hyperlink ref="B4" location="Disclaimer!A1" display="OV1" xr:uid="{AAB2C45B-F23B-4354-B2C0-775D0993D4AD}"/>
    <hyperlink ref="B6" location="'OV1'!A1" display="OV1" xr:uid="{09CDF8B0-BBCA-4360-B2C8-C60C3D798120}"/>
    <hyperlink ref="B7" location="'KM1'!A1" display="KM1" xr:uid="{3BE30419-88AB-438C-8AEF-62E836D29884}"/>
    <hyperlink ref="B8" location="'KM2'!A1" display="KM2" xr:uid="{CFBBAB6F-D009-427B-8B67-4E03AFC3D4F5}"/>
    <hyperlink ref="B11" location="'CC1'!A1" display="CC1" xr:uid="{1EAA13DE-84A1-48E3-B08E-0253EEA451B1}"/>
    <hyperlink ref="B12" location="'CC2'!A1" display="CC2" xr:uid="{404CD909-FD67-4305-ACE3-D39F091B4670}"/>
    <hyperlink ref="B15" location="'LR1'!A1" display="LR1" xr:uid="{CD2976C5-7554-4509-9168-A50589792370}"/>
    <hyperlink ref="B16" location="'LR2'!A1" display="LR2" xr:uid="{3B9ECF96-F5DC-4732-B2AC-89A9685E6BA1}"/>
    <hyperlink ref="B18" location="TLAC1!A1" display="TLAC1" xr:uid="{97E8FF57-E1D8-47F1-9625-6ACFAC782E4C}"/>
    <hyperlink ref="B19" location="TLAC3!A1" display="TLAC3" xr:uid="{E09D1E9F-CB13-46BC-95F1-A75E1F13274A}"/>
    <hyperlink ref="B26" location="'CR1'!A1" display="CR1" xr:uid="{49A57B21-D620-403D-89AD-83174C6C5161}"/>
    <hyperlink ref="B22" location="'CQ1'!A1" display="CQ1" xr:uid="{58FC8FEA-6ACC-4446-8D75-EB9574798F69}"/>
    <hyperlink ref="B23" location="'13'!A1" display="'13'!A1" xr:uid="{8D78A950-F5E9-45A6-A535-C33AEE9BD0C8}"/>
    <hyperlink ref="B24" location="'CQ5'!A1" display="CQ5" xr:uid="{B895FD48-7AF3-4C74-9642-C9FBC3BC430F}"/>
    <hyperlink ref="B23" location="'CQ4'!A1" display="CQ4" xr:uid="{459EFDFF-C528-40B5-A08C-B4CEC0507379}"/>
    <hyperlink ref="B25" location="'CQ7'!A1" display="CQ7" xr:uid="{1F09AE71-79ED-48D3-B990-500E4A5864EF}"/>
    <hyperlink ref="B28" location="'CR2'!A1" display="CR2" xr:uid="{273E75C5-5D33-41EA-B298-66BA1447A0C4}"/>
    <hyperlink ref="B31" location="'CR3'!A1" display="CR3" xr:uid="{247C2044-38F8-412C-9479-0370C60B5DF9}"/>
    <hyperlink ref="B67" location="IRRBB1!A1" display="IRRBB1" xr:uid="{BE81F176-6209-4DEF-8F8E-50C880AD5C31}"/>
    <hyperlink ref="B72" location="'LIQ2'!A1" display="LIQ2" xr:uid="{FFDA8C08-2A63-488B-8E38-6201E073CC20}"/>
    <hyperlink ref="B81" location="'ESG1'!A1" display="ESG1" xr:uid="{C08F08C3-E6F0-4957-8851-7BA87889732D}"/>
    <hyperlink ref="B82" location="'ESG2'!A1" display="ESG2" xr:uid="{A255CB35-44CD-492D-B905-AAD94F4D95C3}"/>
    <hyperlink ref="B84" location="'ESG4'!A1" display="ESG4" xr:uid="{18174987-3E66-4635-8239-8CC3D1A923B4}"/>
    <hyperlink ref="B85" location="'ESG5'!A1" display="ESG5" xr:uid="{233CB9A1-A095-4627-9AE1-2DAD9CCA7E41}"/>
    <hyperlink ref="B86:B88" location="'ESG5'!A1" display="ESG5" xr:uid="{A6171836-E272-4957-A4A6-F43F80E147A9}"/>
    <hyperlink ref="B86" location="'ESG5 (BE)'!A1" display="ESG5 (BE)" xr:uid="{2CBB27A0-2F4E-4387-8CD5-CA2852189AB6}"/>
    <hyperlink ref="B87" location="'ESG5 (NL)'!A1" display="ESG5 (NL)" xr:uid="{643D5A76-EC52-4B06-A804-6117A3E9007E}"/>
    <hyperlink ref="B88" location="'ESG5 (US)'!A1" display="ESG5 (US)" xr:uid="{6E5A21D4-627F-4C17-988D-A42F7BEC9513}"/>
    <hyperlink ref="B78" location="'ESG-E'!A1" display="ESG-E" xr:uid="{672C7D78-8FD7-4AF2-A49F-3C126D2878E8}"/>
    <hyperlink ref="B79" location="'ESG-S'!A1" display="ESG-S" xr:uid="{60137FE3-FCA2-4DBF-8D0A-7D7207D6D21D}"/>
    <hyperlink ref="B80" location="'ESG-G'!A1" display="ESG-G" xr:uid="{62C31AC4-0E66-429A-ACBA-F3B497EA9200}"/>
    <hyperlink ref="B83" location="'ESG 3'!A1" display="ESG3" xr:uid="{466B1E89-BA1F-4E03-921F-B1CF9CFC8079}"/>
    <hyperlink ref="B75" location="'CVA4'!A1" display="CVA4" xr:uid="{36CC5A95-A7E9-4FB7-9C5E-D624BA7B3E3B}"/>
    <hyperlink ref="B9" location="'CMS1'!A1" display="CMS1" xr:uid="{711AF29B-20DA-438B-AEE1-68A3FCCE53CC}"/>
    <hyperlink ref="B10" location="'CMS2'!A1" display="CMS2" xr:uid="{D9787EFF-C0BE-4BD1-84A3-F6844C739A81}"/>
    <hyperlink ref="B17" location="'LR3'!A1" display="LR3" xr:uid="{16E613D0-53E2-4764-9997-9E23C1FA2B3F}"/>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50C2-FF83-430C-A8F8-EF3209D07054}">
  <dimension ref="A1:Q117"/>
  <sheetViews>
    <sheetView showGridLines="0" zoomScaleNormal="100" workbookViewId="0">
      <selection activeCell="B49" sqref="B49"/>
    </sheetView>
  </sheetViews>
  <sheetFormatPr defaultColWidth="9.1796875" defaultRowHeight="10.5"/>
  <cols>
    <col min="1" max="1" width="18.81640625" style="2" customWidth="1"/>
    <col min="2" max="2" width="16.453125" style="2" bestFit="1" customWidth="1"/>
    <col min="3" max="15" width="11.1796875" style="2" customWidth="1"/>
    <col min="16" max="17" width="9.1796875" style="2"/>
    <col min="18" max="18" width="7.81640625" style="2" customWidth="1"/>
    <col min="19" max="16384" width="9.1796875" style="2"/>
  </cols>
  <sheetData>
    <row r="1" spans="1:17">
      <c r="A1" s="11" t="s">
        <v>549</v>
      </c>
      <c r="B1" s="11"/>
      <c r="C1" s="11"/>
      <c r="D1" s="11"/>
      <c r="E1" s="11"/>
      <c r="F1" s="11"/>
      <c r="G1" s="11"/>
      <c r="H1" s="11"/>
      <c r="I1" s="11"/>
      <c r="J1" s="11"/>
      <c r="K1" s="11"/>
      <c r="L1" s="11"/>
      <c r="M1" s="11"/>
      <c r="N1" s="11"/>
      <c r="O1" s="11"/>
      <c r="Q1" s="11" t="s">
        <v>143</v>
      </c>
    </row>
    <row r="2" spans="1:17" ht="15.75" customHeight="1">
      <c r="C2" s="1068" t="s">
        <v>550</v>
      </c>
      <c r="D2" s="1069"/>
      <c r="E2" s="1068" t="s">
        <v>551</v>
      </c>
      <c r="F2" s="1069"/>
      <c r="G2" s="1065" t="s">
        <v>552</v>
      </c>
      <c r="H2" s="1065" t="s">
        <v>553</v>
      </c>
      <c r="I2" s="1068" t="s">
        <v>554</v>
      </c>
      <c r="J2" s="1072"/>
      <c r="K2" s="1072"/>
      <c r="L2" s="1069"/>
      <c r="M2" s="1065" t="s">
        <v>555</v>
      </c>
      <c r="N2" s="1065" t="s">
        <v>556</v>
      </c>
      <c r="O2" s="1065" t="s">
        <v>557</v>
      </c>
    </row>
    <row r="3" spans="1:17" ht="11" thickBot="1">
      <c r="C3" s="1070"/>
      <c r="D3" s="1071"/>
      <c r="E3" s="1070"/>
      <c r="F3" s="1071"/>
      <c r="G3" s="1066"/>
      <c r="H3" s="1066"/>
      <c r="I3" s="1070"/>
      <c r="J3" s="1073"/>
      <c r="K3" s="1073"/>
      <c r="L3" s="1074"/>
      <c r="M3" s="1066"/>
      <c r="N3" s="1066"/>
      <c r="O3" s="1066"/>
    </row>
    <row r="4" spans="1:17" ht="63.5" thickBot="1">
      <c r="A4" s="225" t="s">
        <v>296</v>
      </c>
      <c r="B4" s="148"/>
      <c r="C4" s="266" t="s">
        <v>558</v>
      </c>
      <c r="D4" s="266" t="s">
        <v>559</v>
      </c>
      <c r="E4" s="266" t="s">
        <v>560</v>
      </c>
      <c r="F4" s="266" t="s">
        <v>561</v>
      </c>
      <c r="G4" s="1067"/>
      <c r="H4" s="1067"/>
      <c r="I4" s="268" t="s">
        <v>562</v>
      </c>
      <c r="J4" s="268" t="s">
        <v>551</v>
      </c>
      <c r="K4" s="268" t="s">
        <v>563</v>
      </c>
      <c r="L4" s="267" t="s">
        <v>564</v>
      </c>
      <c r="M4" s="1067"/>
      <c r="N4" s="1067"/>
      <c r="O4" s="1067"/>
    </row>
    <row r="5" spans="1:17" ht="21">
      <c r="A5" s="269" t="s">
        <v>565</v>
      </c>
      <c r="B5" s="270" t="s">
        <v>566</v>
      </c>
      <c r="C5" s="271"/>
      <c r="D5" s="271"/>
      <c r="E5" s="271"/>
      <c r="F5" s="271"/>
      <c r="G5" s="271"/>
      <c r="H5" s="271"/>
      <c r="I5" s="271"/>
      <c r="J5" s="271"/>
      <c r="K5" s="271"/>
      <c r="L5" s="271"/>
      <c r="M5" s="271"/>
      <c r="N5" s="272"/>
      <c r="O5" s="272"/>
    </row>
    <row r="6" spans="1:17">
      <c r="A6" s="273"/>
      <c r="B6" s="274" t="s">
        <v>567</v>
      </c>
      <c r="C6" s="275"/>
      <c r="D6" s="275"/>
      <c r="E6" s="275"/>
      <c r="F6" s="275"/>
      <c r="G6" s="275"/>
      <c r="H6" s="276"/>
      <c r="I6" s="275"/>
      <c r="J6" s="275"/>
      <c r="K6" s="275"/>
      <c r="L6" s="275"/>
      <c r="M6" s="276"/>
      <c r="N6" s="277"/>
      <c r="O6" s="278"/>
    </row>
    <row r="7" spans="1:17">
      <c r="A7" s="28"/>
      <c r="B7" s="279" t="s">
        <v>568</v>
      </c>
      <c r="C7" s="280">
        <v>4429.3624387999998</v>
      </c>
      <c r="D7" s="280">
        <v>212880.77955617002</v>
      </c>
      <c r="E7" s="280"/>
      <c r="F7" s="280">
        <v>99.848257065062725</v>
      </c>
      <c r="G7" s="280">
        <v>2245.5824550700004</v>
      </c>
      <c r="H7" s="280">
        <v>219655.57270710505</v>
      </c>
      <c r="I7" s="280">
        <v>3610.7041418959998</v>
      </c>
      <c r="J7" s="280">
        <v>5.505521762795385</v>
      </c>
      <c r="K7" s="280">
        <v>33.523631909999999</v>
      </c>
      <c r="L7" s="280">
        <v>3649.7332955687953</v>
      </c>
      <c r="M7" s="281">
        <v>45621.666194609941</v>
      </c>
      <c r="N7" s="282">
        <v>0.19804471879482541</v>
      </c>
      <c r="O7" s="282">
        <v>0.02</v>
      </c>
    </row>
    <row r="8" spans="1:17">
      <c r="A8" s="28"/>
      <c r="B8" s="283" t="s">
        <v>569</v>
      </c>
      <c r="C8" s="284">
        <v>2976.4134248497571</v>
      </c>
      <c r="D8" s="284">
        <v>132378.09944953001</v>
      </c>
      <c r="E8" s="280"/>
      <c r="F8" s="284">
        <v>313.89341377402025</v>
      </c>
      <c r="G8" s="284">
        <v>716.80321821000007</v>
      </c>
      <c r="H8" s="284">
        <v>136385.20950636378</v>
      </c>
      <c r="I8" s="284">
        <v>2225.5486585139515</v>
      </c>
      <c r="J8" s="284">
        <v>5.2771321556184052</v>
      </c>
      <c r="K8" s="284">
        <v>6.4812437999999997</v>
      </c>
      <c r="L8" s="284">
        <v>2237.3070344695702</v>
      </c>
      <c r="M8" s="285">
        <v>27966.337930869628</v>
      </c>
      <c r="N8" s="286">
        <v>0.12140252632628533</v>
      </c>
      <c r="O8" s="286">
        <v>7.4999999999999997E-3</v>
      </c>
    </row>
    <row r="9" spans="1:17">
      <c r="A9" s="28"/>
      <c r="B9" s="283" t="s">
        <v>570</v>
      </c>
      <c r="C9" s="284">
        <v>711.94794776279593</v>
      </c>
      <c r="D9" s="284">
        <v>93027.14074879</v>
      </c>
      <c r="E9" s="280"/>
      <c r="F9" s="284">
        <v>57.842906789617636</v>
      </c>
      <c r="G9" s="284">
        <v>1142.66372179</v>
      </c>
      <c r="H9" s="284">
        <v>94939.59532513241</v>
      </c>
      <c r="I9" s="284">
        <v>2204.0156052115035</v>
      </c>
      <c r="J9" s="284">
        <v>1.2703373039610439</v>
      </c>
      <c r="K9" s="284">
        <v>18.448168010000003</v>
      </c>
      <c r="L9" s="284">
        <v>2223.7341105254645</v>
      </c>
      <c r="M9" s="285">
        <v>27796.676381568308</v>
      </c>
      <c r="N9" s="286">
        <v>0.12066602157702118</v>
      </c>
      <c r="O9" s="286">
        <v>0.01</v>
      </c>
    </row>
    <row r="10" spans="1:17">
      <c r="A10" s="28"/>
      <c r="B10" s="283" t="s">
        <v>571</v>
      </c>
      <c r="C10" s="284">
        <v>1073.47808267</v>
      </c>
      <c r="D10" s="284">
        <v>50073.361378469999</v>
      </c>
      <c r="E10" s="280"/>
      <c r="F10" s="284">
        <v>34.947341477769889</v>
      </c>
      <c r="G10" s="284">
        <v>940.99112271000001</v>
      </c>
      <c r="H10" s="285">
        <v>52122.777925327769</v>
      </c>
      <c r="I10" s="284">
        <v>697.88024560999997</v>
      </c>
      <c r="J10" s="284">
        <v>1.970051273684458</v>
      </c>
      <c r="K10" s="284">
        <v>13.304416400000001</v>
      </c>
      <c r="L10" s="284">
        <v>713.15471328368449</v>
      </c>
      <c r="M10" s="285">
        <v>8914.4339160460568</v>
      </c>
      <c r="N10" s="286">
        <v>3.8697765894551629E-2</v>
      </c>
      <c r="O10" s="286">
        <v>0.01</v>
      </c>
    </row>
    <row r="11" spans="1:17">
      <c r="A11" s="28"/>
      <c r="B11" s="283" t="s">
        <v>572</v>
      </c>
      <c r="C11" s="284">
        <v>97.718973440862996</v>
      </c>
      <c r="D11" s="284">
        <v>28016.501687290001</v>
      </c>
      <c r="E11" s="280"/>
      <c r="F11" s="284">
        <v>108.4256417545285</v>
      </c>
      <c r="G11" s="284">
        <v>272.89631691000005</v>
      </c>
      <c r="H11" s="284">
        <v>28495.542619395394</v>
      </c>
      <c r="I11" s="284">
        <v>657.56912924017263</v>
      </c>
      <c r="J11" s="284">
        <v>3.5371184840781287</v>
      </c>
      <c r="K11" s="284">
        <v>5.3824485300000005</v>
      </c>
      <c r="L11" s="284">
        <v>666.48869625425061</v>
      </c>
      <c r="M11" s="285">
        <v>8331.1087031781335</v>
      </c>
      <c r="N11" s="286">
        <v>3.6165537517456353E-2</v>
      </c>
      <c r="O11" s="286">
        <v>0.02</v>
      </c>
    </row>
    <row r="12" spans="1:17">
      <c r="A12" s="28"/>
      <c r="B12" s="283" t="s">
        <v>573</v>
      </c>
      <c r="C12" s="284">
        <v>483.57622351999999</v>
      </c>
      <c r="D12" s="284">
        <v>24005.786503509997</v>
      </c>
      <c r="E12" s="280"/>
      <c r="F12" s="284">
        <v>0</v>
      </c>
      <c r="G12" s="284">
        <v>4855.8405948999998</v>
      </c>
      <c r="H12" s="284">
        <v>29345.203321929999</v>
      </c>
      <c r="I12" s="284">
        <v>439.44693415000006</v>
      </c>
      <c r="J12" s="284">
        <v>0.89722228399723591</v>
      </c>
      <c r="K12" s="284">
        <v>46.558050829999999</v>
      </c>
      <c r="L12" s="284">
        <v>486.90220726399724</v>
      </c>
      <c r="M12" s="285">
        <v>6086.2775907999658</v>
      </c>
      <c r="N12" s="286">
        <v>2.6420673213369741E-2</v>
      </c>
      <c r="O12" s="286">
        <v>5.0000000000000001E-3</v>
      </c>
    </row>
    <row r="13" spans="1:17">
      <c r="A13" s="28"/>
      <c r="B13" s="283" t="s">
        <v>574</v>
      </c>
      <c r="C13" s="284">
        <v>2037.64706217</v>
      </c>
      <c r="D13" s="284">
        <v>23394.880838880003</v>
      </c>
      <c r="E13" s="280"/>
      <c r="F13" s="284">
        <v>18.408715170056073</v>
      </c>
      <c r="G13" s="284">
        <v>2110.4354114500002</v>
      </c>
      <c r="H13" s="284">
        <v>27561.372027670055</v>
      </c>
      <c r="I13" s="284">
        <v>421.43516174199999</v>
      </c>
      <c r="J13" s="284">
        <v>1.4624270354206448</v>
      </c>
      <c r="K13" s="284">
        <v>19.316790749999999</v>
      </c>
      <c r="L13" s="284">
        <v>442.21437952742065</v>
      </c>
      <c r="M13" s="285">
        <v>5527.6797440927585</v>
      </c>
      <c r="N13" s="286">
        <v>2.3995786910475478E-2</v>
      </c>
      <c r="O13" s="286">
        <v>0.01</v>
      </c>
    </row>
    <row r="14" spans="1:17">
      <c r="A14" s="28"/>
      <c r="B14" s="283" t="s">
        <v>575</v>
      </c>
      <c r="C14" s="284">
        <v>6960.8212284744623</v>
      </c>
      <c r="D14" s="284">
        <v>2191.4521902900001</v>
      </c>
      <c r="E14" s="280"/>
      <c r="F14" s="284">
        <v>1.2338120467999999E-2</v>
      </c>
      <c r="G14" s="284">
        <v>125.19258614</v>
      </c>
      <c r="H14" s="284">
        <v>9277.4783430249299</v>
      </c>
      <c r="I14" s="284">
        <v>366.45986200889234</v>
      </c>
      <c r="J14" s="284">
        <v>5.2462354508810314E-3</v>
      </c>
      <c r="K14" s="284">
        <v>1.61248123</v>
      </c>
      <c r="L14" s="284">
        <v>368.07758947434331</v>
      </c>
      <c r="M14" s="285">
        <v>4600.9698684292916</v>
      </c>
      <c r="N14" s="286">
        <v>1.9972917689801497E-2</v>
      </c>
      <c r="O14" s="286">
        <v>0.01</v>
      </c>
    </row>
    <row r="15" spans="1:17">
      <c r="A15" s="28"/>
      <c r="B15" s="283" t="s">
        <v>576</v>
      </c>
      <c r="C15" s="284">
        <v>65.631347505000008</v>
      </c>
      <c r="D15" s="284">
        <v>35435.751124779999</v>
      </c>
      <c r="E15" s="280"/>
      <c r="F15" s="284">
        <v>0</v>
      </c>
      <c r="G15" s="284">
        <v>806.56480452999995</v>
      </c>
      <c r="H15" s="284">
        <v>36307.947276814994</v>
      </c>
      <c r="I15" s="284">
        <v>110.391289325</v>
      </c>
      <c r="J15" s="284">
        <v>0.37448550693643251</v>
      </c>
      <c r="K15" s="284">
        <v>5.4853055900000003</v>
      </c>
      <c r="L15" s="284">
        <v>116.25108042193644</v>
      </c>
      <c r="M15" s="285">
        <v>1453.1385052742055</v>
      </c>
      <c r="N15" s="286">
        <v>6.308108200593604E-3</v>
      </c>
      <c r="O15" s="286">
        <v>1.4999999999999999E-2</v>
      </c>
    </row>
    <row r="16" spans="1:17">
      <c r="A16" s="28"/>
      <c r="B16" s="283" t="s">
        <v>577</v>
      </c>
      <c r="C16" s="284">
        <v>21.578855826028001</v>
      </c>
      <c r="D16" s="284">
        <v>6108.1083688799999</v>
      </c>
      <c r="E16" s="280"/>
      <c r="F16" s="284">
        <v>5.5771389906622533</v>
      </c>
      <c r="G16" s="284">
        <v>32.24516946</v>
      </c>
      <c r="H16" s="284">
        <v>6167.5095331566908</v>
      </c>
      <c r="I16" s="284">
        <v>76.556576723205595</v>
      </c>
      <c r="J16" s="284">
        <v>0.51511972003438322</v>
      </c>
      <c r="K16" s="284">
        <v>0.39288313000000002</v>
      </c>
      <c r="L16" s="284">
        <v>77.464579573239988</v>
      </c>
      <c r="M16" s="285">
        <v>968.30724466549987</v>
      </c>
      <c r="N16" s="286">
        <v>4.2034443713374926E-3</v>
      </c>
      <c r="O16" s="286">
        <v>5.0000000000000001E-3</v>
      </c>
    </row>
    <row r="17" spans="1:15">
      <c r="A17" s="28"/>
      <c r="B17" s="283" t="s">
        <v>578</v>
      </c>
      <c r="C17" s="284">
        <v>0.89813765000000001</v>
      </c>
      <c r="D17" s="284">
        <v>3308.1924260599999</v>
      </c>
      <c r="E17" s="280"/>
      <c r="F17" s="284">
        <v>0</v>
      </c>
      <c r="G17" s="284">
        <v>0</v>
      </c>
      <c r="H17" s="285">
        <v>3309.09056371</v>
      </c>
      <c r="I17" s="284">
        <v>69.163250519999991</v>
      </c>
      <c r="J17" s="284">
        <v>0.43804948103453462</v>
      </c>
      <c r="K17" s="284">
        <v>0</v>
      </c>
      <c r="L17" s="284">
        <v>69.601300001034531</v>
      </c>
      <c r="M17" s="285">
        <v>870.01625001293166</v>
      </c>
      <c r="N17" s="286">
        <v>3.7767608672104251E-3</v>
      </c>
      <c r="O17" s="286">
        <v>0.02</v>
      </c>
    </row>
    <row r="18" spans="1:15">
      <c r="A18" s="28"/>
      <c r="B18" s="283" t="s">
        <v>579</v>
      </c>
      <c r="C18" s="284">
        <v>4.4669175244999998E-2</v>
      </c>
      <c r="D18" s="284">
        <v>1648.1006759500001</v>
      </c>
      <c r="E18" s="280"/>
      <c r="F18" s="284">
        <v>8.9747936856137772E-2</v>
      </c>
      <c r="G18" s="284">
        <v>0</v>
      </c>
      <c r="H18" s="284">
        <v>1648.2350930621012</v>
      </c>
      <c r="I18" s="284">
        <v>44.742718635049002</v>
      </c>
      <c r="J18" s="284">
        <v>9.0555599689749414E-3</v>
      </c>
      <c r="K18" s="284">
        <v>0</v>
      </c>
      <c r="L18" s="284">
        <v>44.75177419501798</v>
      </c>
      <c r="M18" s="285">
        <v>559.39717743772474</v>
      </c>
      <c r="N18" s="286">
        <v>2.4283562162699408E-3</v>
      </c>
      <c r="O18" s="286">
        <v>5.0000000000000001E-3</v>
      </c>
    </row>
    <row r="19" spans="1:15">
      <c r="A19" s="28"/>
      <c r="B19" s="283" t="s">
        <v>580</v>
      </c>
      <c r="C19" s="284">
        <v>0.75479391000000007</v>
      </c>
      <c r="D19" s="284">
        <v>1749.15943455</v>
      </c>
      <c r="E19" s="280"/>
      <c r="F19" s="284">
        <v>19.027058180332997</v>
      </c>
      <c r="G19" s="284">
        <v>0</v>
      </c>
      <c r="H19" s="285">
        <v>1768.9412866403329</v>
      </c>
      <c r="I19" s="284">
        <v>41.524243429999999</v>
      </c>
      <c r="J19" s="284">
        <v>0.79852131069194754</v>
      </c>
      <c r="K19" s="284">
        <v>0</v>
      </c>
      <c r="L19" s="284">
        <v>42.322764740691944</v>
      </c>
      <c r="M19" s="285">
        <v>529.03455925864932</v>
      </c>
      <c r="N19" s="286">
        <v>2.2965513814026846E-3</v>
      </c>
      <c r="O19" s="286">
        <v>1.2500000000000001E-2</v>
      </c>
    </row>
    <row r="20" spans="1:15">
      <c r="A20" s="28"/>
      <c r="B20" s="283" t="s">
        <v>581</v>
      </c>
      <c r="C20" s="284">
        <v>0.48397137000000001</v>
      </c>
      <c r="D20" s="284">
        <v>2583.8605668099999</v>
      </c>
      <c r="E20" s="280"/>
      <c r="F20" s="284">
        <v>0</v>
      </c>
      <c r="G20" s="284">
        <v>0</v>
      </c>
      <c r="H20" s="285">
        <v>2584.3445381799997</v>
      </c>
      <c r="I20" s="284">
        <v>38.729530529999998</v>
      </c>
      <c r="J20" s="284">
        <v>0.20242804782097901</v>
      </c>
      <c r="K20" s="284">
        <v>0</v>
      </c>
      <c r="L20" s="284">
        <v>38.931958577820978</v>
      </c>
      <c r="M20" s="285">
        <v>486.64948222276223</v>
      </c>
      <c r="N20" s="286">
        <v>2.1125567717612459E-3</v>
      </c>
      <c r="O20" s="286">
        <v>2.5000000000000001E-2</v>
      </c>
    </row>
    <row r="21" spans="1:15">
      <c r="A21" s="28"/>
      <c r="B21" s="283" t="s">
        <v>582</v>
      </c>
      <c r="C21" s="284">
        <v>0.54537741000000006</v>
      </c>
      <c r="D21" s="284">
        <v>1531.2750698299999</v>
      </c>
      <c r="E21" s="280"/>
      <c r="F21" s="284">
        <v>0</v>
      </c>
      <c r="G21" s="284">
        <v>134.10090049999999</v>
      </c>
      <c r="H21" s="285">
        <v>1665.9213477399999</v>
      </c>
      <c r="I21" s="284">
        <v>27.49016014</v>
      </c>
      <c r="J21" s="284">
        <v>0.12966083580649151</v>
      </c>
      <c r="K21" s="284">
        <v>1.5157783500000002</v>
      </c>
      <c r="L21" s="284">
        <v>29.135599325806496</v>
      </c>
      <c r="M21" s="285">
        <v>364.19499157258122</v>
      </c>
      <c r="N21" s="286">
        <v>1.5809789669847091E-3</v>
      </c>
      <c r="O21" s="286">
        <v>2.5000000000000001E-2</v>
      </c>
    </row>
    <row r="22" spans="1:15">
      <c r="A22" s="28"/>
      <c r="B22" s="283" t="s">
        <v>583</v>
      </c>
      <c r="C22" s="284">
        <v>3.257032E-2</v>
      </c>
      <c r="D22" s="284">
        <v>2161.2847098000002</v>
      </c>
      <c r="E22" s="280"/>
      <c r="F22" s="284">
        <v>283.66492484954762</v>
      </c>
      <c r="G22" s="284">
        <v>48.708543479999996</v>
      </c>
      <c r="H22" s="285">
        <v>2493.6907484495482</v>
      </c>
      <c r="I22" s="284">
        <v>21.967110000000002</v>
      </c>
      <c r="J22" s="284">
        <v>6.0164353308100456</v>
      </c>
      <c r="K22" s="284">
        <v>0.58450252000000003</v>
      </c>
      <c r="L22" s="284">
        <v>28.568047850810046</v>
      </c>
      <c r="M22" s="285">
        <v>357.10059813512555</v>
      </c>
      <c r="N22" s="286">
        <v>1.5501820393287275E-3</v>
      </c>
      <c r="O22" s="286">
        <v>0.01</v>
      </c>
    </row>
    <row r="23" spans="1:15">
      <c r="A23" s="28"/>
      <c r="B23" s="283" t="s">
        <v>584</v>
      </c>
      <c r="C23" s="284">
        <v>0.10063213</v>
      </c>
      <c r="D23" s="284">
        <v>785.55354375000002</v>
      </c>
      <c r="E23" s="280"/>
      <c r="F23" s="284">
        <v>0</v>
      </c>
      <c r="G23" s="284">
        <v>0</v>
      </c>
      <c r="H23" s="285">
        <v>785.65417588000003</v>
      </c>
      <c r="I23" s="284">
        <v>26.099066579999999</v>
      </c>
      <c r="J23" s="284">
        <v>0</v>
      </c>
      <c r="K23" s="284">
        <v>0</v>
      </c>
      <c r="L23" s="284">
        <v>26.099066579999999</v>
      </c>
      <c r="M23" s="285">
        <v>326.23833224999998</v>
      </c>
      <c r="N23" s="286">
        <v>1.416208222096402E-3</v>
      </c>
      <c r="O23" s="286">
        <v>1.4999999999999999E-2</v>
      </c>
    </row>
    <row r="24" spans="1:15">
      <c r="A24" s="28"/>
      <c r="B24" s="283" t="s">
        <v>585</v>
      </c>
      <c r="C24" s="284">
        <v>0.10483932000000001</v>
      </c>
      <c r="D24" s="284">
        <v>592.0778664500001</v>
      </c>
      <c r="E24" s="280"/>
      <c r="F24" s="284">
        <v>0</v>
      </c>
      <c r="G24" s="284">
        <v>0</v>
      </c>
      <c r="H24" s="285">
        <v>592.1827057700001</v>
      </c>
      <c r="I24" s="284">
        <v>24.046487969999998</v>
      </c>
      <c r="J24" s="284">
        <v>0.2362095784619842</v>
      </c>
      <c r="K24" s="284">
        <v>0</v>
      </c>
      <c r="L24" s="284">
        <v>24.282697548461986</v>
      </c>
      <c r="M24" s="285">
        <v>303.53371935577485</v>
      </c>
      <c r="N24" s="286">
        <v>1.3176469670821466E-3</v>
      </c>
      <c r="O24" s="286">
        <v>5.0000000000000001E-3</v>
      </c>
    </row>
    <row r="25" spans="1:15">
      <c r="A25" s="28"/>
      <c r="B25" s="283" t="s">
        <v>586</v>
      </c>
      <c r="C25" s="284">
        <v>4.14900161</v>
      </c>
      <c r="D25" s="284">
        <v>692.6010033099999</v>
      </c>
      <c r="E25" s="280"/>
      <c r="F25" s="284">
        <v>0.44411242928494837</v>
      </c>
      <c r="G25" s="284">
        <v>0</v>
      </c>
      <c r="H25" s="285">
        <v>697.19411734928485</v>
      </c>
      <c r="I25" s="284">
        <v>16.78202503</v>
      </c>
      <c r="J25" s="284">
        <v>0.12069322363426813</v>
      </c>
      <c r="K25" s="284">
        <v>0</v>
      </c>
      <c r="L25" s="284">
        <v>16.902718253634269</v>
      </c>
      <c r="M25" s="285">
        <v>211.28397817042836</v>
      </c>
      <c r="N25" s="286">
        <v>9.1718868539611171E-4</v>
      </c>
      <c r="O25" s="286">
        <v>2.5000000000000001E-3</v>
      </c>
    </row>
    <row r="26" spans="1:15">
      <c r="A26" s="28"/>
      <c r="B26" s="283" t="s">
        <v>587</v>
      </c>
      <c r="C26" s="284">
        <v>8.2113600000000009E-2</v>
      </c>
      <c r="D26" s="284">
        <v>483.39392343999998</v>
      </c>
      <c r="E26" s="280"/>
      <c r="F26" s="284">
        <v>0</v>
      </c>
      <c r="G26" s="284">
        <v>0</v>
      </c>
      <c r="H26" s="285">
        <v>483.47603703999999</v>
      </c>
      <c r="I26" s="284">
        <v>13.791614789999999</v>
      </c>
      <c r="J26" s="284">
        <v>0</v>
      </c>
      <c r="K26" s="284">
        <v>0</v>
      </c>
      <c r="L26" s="284">
        <v>13.791614789999999</v>
      </c>
      <c r="M26" s="285">
        <v>172.39518487499998</v>
      </c>
      <c r="N26" s="286">
        <v>7.4837152515453461E-4</v>
      </c>
      <c r="O26" s="286">
        <v>0.02</v>
      </c>
    </row>
    <row r="27" spans="1:15">
      <c r="A27" s="28"/>
      <c r="B27" s="283" t="s">
        <v>588</v>
      </c>
      <c r="C27" s="284">
        <v>0.29719825999999999</v>
      </c>
      <c r="D27" s="284">
        <v>80.959075290000001</v>
      </c>
      <c r="E27" s="280"/>
      <c r="F27" s="284">
        <v>2.7614227228358357</v>
      </c>
      <c r="G27" s="284">
        <v>0</v>
      </c>
      <c r="H27" s="285">
        <v>84.017696272835835</v>
      </c>
      <c r="I27" s="284">
        <v>1.4167731699999999</v>
      </c>
      <c r="J27" s="284">
        <v>6.6431884416057713E-2</v>
      </c>
      <c r="K27" s="284">
        <v>0</v>
      </c>
      <c r="L27" s="284">
        <v>1.4832050544160575</v>
      </c>
      <c r="M27" s="285">
        <v>18.540063180200718</v>
      </c>
      <c r="N27" s="286">
        <v>8.048284741066637E-5</v>
      </c>
      <c r="O27" s="286">
        <v>0.01</v>
      </c>
    </row>
    <row r="28" spans="1:15">
      <c r="A28" s="28"/>
      <c r="B28" s="283" t="s">
        <v>589</v>
      </c>
      <c r="C28" s="284">
        <v>0</v>
      </c>
      <c r="D28" s="284">
        <v>1.1262930000000001E-2</v>
      </c>
      <c r="E28" s="280"/>
      <c r="F28" s="284">
        <v>6.2820537262509957</v>
      </c>
      <c r="G28" s="284">
        <v>0</v>
      </c>
      <c r="H28" s="285">
        <v>6.2933166562509957</v>
      </c>
      <c r="I28" s="284">
        <v>8.3120000000000004E-5</v>
      </c>
      <c r="J28" s="284">
        <v>1.3673574746059878</v>
      </c>
      <c r="K28" s="284">
        <v>0</v>
      </c>
      <c r="L28" s="284">
        <v>1.367440594605988</v>
      </c>
      <c r="M28" s="285">
        <v>17.093007432574851</v>
      </c>
      <c r="N28" s="286">
        <v>7.4201144603133656E-5</v>
      </c>
      <c r="O28" s="286">
        <v>5.0000000000000001E-3</v>
      </c>
    </row>
    <row r="29" spans="1:15">
      <c r="A29" s="28"/>
      <c r="B29" s="283" t="s">
        <v>590</v>
      </c>
      <c r="C29" s="284">
        <v>5.7263580000000001E-2</v>
      </c>
      <c r="D29" s="284">
        <v>104.9037603</v>
      </c>
      <c r="E29" s="280"/>
      <c r="F29" s="284">
        <v>0.52576397264000008</v>
      </c>
      <c r="G29" s="284">
        <v>0</v>
      </c>
      <c r="H29" s="285">
        <v>105.48678785263999</v>
      </c>
      <c r="I29" s="284">
        <v>0.99443322999999995</v>
      </c>
      <c r="J29" s="284">
        <v>9.465276777064914E-2</v>
      </c>
      <c r="K29" s="284">
        <v>0</v>
      </c>
      <c r="L29" s="284">
        <v>1.0890859977706491</v>
      </c>
      <c r="M29" s="285">
        <v>13.613574972133113</v>
      </c>
      <c r="N29" s="286">
        <v>5.9096847003516754E-5</v>
      </c>
      <c r="O29" s="286">
        <v>0.01</v>
      </c>
    </row>
    <row r="30" spans="1:15">
      <c r="A30" s="28"/>
      <c r="B30" s="283" t="s">
        <v>591</v>
      </c>
      <c r="C30" s="284">
        <v>2.1293899999999997E-3</v>
      </c>
      <c r="D30" s="284">
        <v>68.560741790000009</v>
      </c>
      <c r="E30" s="280"/>
      <c r="F30" s="284">
        <v>0</v>
      </c>
      <c r="G30" s="284">
        <v>0</v>
      </c>
      <c r="H30" s="285">
        <v>68.562871180000002</v>
      </c>
      <c r="I30" s="284">
        <v>0.87136838000000005</v>
      </c>
      <c r="J30" s="284">
        <v>0</v>
      </c>
      <c r="K30" s="284">
        <v>0</v>
      </c>
      <c r="L30" s="284">
        <v>0.87136838000000005</v>
      </c>
      <c r="M30" s="285">
        <v>10.892104750000001</v>
      </c>
      <c r="N30" s="286">
        <v>4.7282881188420726E-5</v>
      </c>
      <c r="O30" s="286">
        <v>0.01</v>
      </c>
    </row>
    <row r="31" spans="1:15">
      <c r="A31" s="28"/>
      <c r="B31" s="283" t="s">
        <v>592</v>
      </c>
      <c r="C31" s="284">
        <v>0</v>
      </c>
      <c r="D31" s="284">
        <v>22.463388440000003</v>
      </c>
      <c r="E31" s="280"/>
      <c r="F31" s="284">
        <v>0</v>
      </c>
      <c r="G31" s="284">
        <v>0</v>
      </c>
      <c r="H31" s="285">
        <v>22.463388440000003</v>
      </c>
      <c r="I31" s="284">
        <v>0.56399409999999994</v>
      </c>
      <c r="J31" s="284">
        <v>0</v>
      </c>
      <c r="K31" s="284">
        <v>0</v>
      </c>
      <c r="L31" s="284">
        <v>0.56399409999999994</v>
      </c>
      <c r="M31" s="285">
        <v>7.0499262499999995</v>
      </c>
      <c r="N31" s="286">
        <v>3.0603894556364644E-5</v>
      </c>
      <c r="O31" s="286">
        <v>1.4999999999999999E-2</v>
      </c>
    </row>
    <row r="32" spans="1:15">
      <c r="A32" s="28"/>
      <c r="B32" s="283" t="s">
        <v>593</v>
      </c>
      <c r="C32" s="284">
        <v>3.7848609999999998E-2</v>
      </c>
      <c r="D32" s="284">
        <v>18.94434532</v>
      </c>
      <c r="E32" s="280"/>
      <c r="F32" s="284">
        <v>0</v>
      </c>
      <c r="G32" s="284">
        <v>0</v>
      </c>
      <c r="H32" s="285">
        <v>18.982193930000001</v>
      </c>
      <c r="I32" s="284">
        <v>0.44003352000000001</v>
      </c>
      <c r="J32" s="284">
        <v>0</v>
      </c>
      <c r="K32" s="284">
        <v>0</v>
      </c>
      <c r="L32" s="284">
        <v>0.44003352000000001</v>
      </c>
      <c r="M32" s="285">
        <v>5.5004189999999999</v>
      </c>
      <c r="N32" s="286">
        <v>2.3877447383484993E-5</v>
      </c>
      <c r="O32" s="286">
        <v>2.5000000000000001E-2</v>
      </c>
    </row>
    <row r="33" spans="1:15">
      <c r="A33" s="28"/>
      <c r="B33" s="283" t="s">
        <v>594</v>
      </c>
      <c r="C33" s="284">
        <v>1.351599E-2</v>
      </c>
      <c r="D33" s="284">
        <v>58.453972419999999</v>
      </c>
      <c r="E33" s="280"/>
      <c r="F33" s="284">
        <v>0.44997875012400002</v>
      </c>
      <c r="G33" s="284">
        <v>0</v>
      </c>
      <c r="H33" s="285">
        <v>58.917467160124005</v>
      </c>
      <c r="I33" s="284">
        <v>0.29670396999999998</v>
      </c>
      <c r="J33" s="284">
        <v>0.10227624669611927</v>
      </c>
      <c r="K33" s="284">
        <v>0</v>
      </c>
      <c r="L33" s="284">
        <v>0.39898021669611922</v>
      </c>
      <c r="M33" s="285">
        <v>4.9872527087014902</v>
      </c>
      <c r="N33" s="286">
        <v>2.1649780524022414E-5</v>
      </c>
      <c r="O33" s="286">
        <v>1.4999999999999999E-2</v>
      </c>
    </row>
    <row r="34" spans="1:15">
      <c r="A34" s="28"/>
      <c r="B34" s="283" t="s">
        <v>595</v>
      </c>
      <c r="C34" s="284">
        <v>6.4721899999999992E-3</v>
      </c>
      <c r="D34" s="284">
        <v>7.0441085700000006</v>
      </c>
      <c r="E34" s="280"/>
      <c r="F34" s="284">
        <v>0</v>
      </c>
      <c r="G34" s="284">
        <v>0</v>
      </c>
      <c r="H34" s="285">
        <v>7.0505807600000008</v>
      </c>
      <c r="I34" s="284">
        <v>0.10993696999999999</v>
      </c>
      <c r="J34" s="284">
        <v>0</v>
      </c>
      <c r="K34" s="284">
        <v>0</v>
      </c>
      <c r="L34" s="284">
        <v>0.10993696999999999</v>
      </c>
      <c r="M34" s="285">
        <v>1.3742121249999999</v>
      </c>
      <c r="N34" s="286">
        <v>5.9654869398921426E-6</v>
      </c>
      <c r="O34" s="286">
        <v>0.01</v>
      </c>
    </row>
    <row r="35" spans="1:15">
      <c r="A35" s="28"/>
      <c r="B35" s="283" t="s">
        <v>596</v>
      </c>
      <c r="C35" s="284">
        <v>0.25191614000000001</v>
      </c>
      <c r="D35" s="284">
        <v>2.0226213999999998</v>
      </c>
      <c r="E35" s="280"/>
      <c r="F35" s="284">
        <v>0</v>
      </c>
      <c r="G35" s="284">
        <v>0</v>
      </c>
      <c r="H35" s="285">
        <v>2.2745375399999999</v>
      </c>
      <c r="I35" s="284">
        <v>9.2377109999999998E-2</v>
      </c>
      <c r="J35" s="284">
        <v>0</v>
      </c>
      <c r="K35" s="284">
        <v>0</v>
      </c>
      <c r="L35" s="284">
        <v>9.2377109999999998E-2</v>
      </c>
      <c r="M35" s="285">
        <v>1.1547138749999999</v>
      </c>
      <c r="N35" s="286">
        <v>5.0126399085765224E-6</v>
      </c>
      <c r="O35" s="286">
        <v>5.0000000000000001E-3</v>
      </c>
    </row>
    <row r="36" spans="1:15">
      <c r="A36" s="28"/>
      <c r="B36" s="283" t="s">
        <v>597</v>
      </c>
      <c r="C36" s="284">
        <v>1.4309000000000001E-3</v>
      </c>
      <c r="D36" s="284">
        <v>0.39149301000000003</v>
      </c>
      <c r="E36" s="280"/>
      <c r="F36" s="284">
        <v>9.6715911931997522E-2</v>
      </c>
      <c r="G36" s="284">
        <v>0</v>
      </c>
      <c r="H36" s="285">
        <v>0.48963982193199757</v>
      </c>
      <c r="I36" s="284">
        <v>1.7366799999999998E-2</v>
      </c>
      <c r="J36" s="284">
        <v>2.1322786271051778E-2</v>
      </c>
      <c r="K36" s="284">
        <v>0</v>
      </c>
      <c r="L36" s="284">
        <v>3.8689586271051776E-2</v>
      </c>
      <c r="M36" s="285">
        <v>0.48361982838814721</v>
      </c>
      <c r="N36" s="286">
        <v>2.0994049736843733E-6</v>
      </c>
      <c r="O36" s="286">
        <v>0.01</v>
      </c>
    </row>
    <row r="37" spans="1:15">
      <c r="A37" s="28"/>
      <c r="B37" s="283" t="s">
        <v>598</v>
      </c>
      <c r="C37" s="284">
        <v>0</v>
      </c>
      <c r="D37" s="284">
        <v>0.59601819999999994</v>
      </c>
      <c r="E37" s="280"/>
      <c r="F37" s="284">
        <v>0</v>
      </c>
      <c r="G37" s="284">
        <v>0</v>
      </c>
      <c r="H37" s="285">
        <v>0.59601819999999994</v>
      </c>
      <c r="I37" s="284">
        <v>3.1828090000000003E-2</v>
      </c>
      <c r="J37" s="284">
        <v>0</v>
      </c>
      <c r="K37" s="284">
        <v>0</v>
      </c>
      <c r="L37" s="284">
        <v>3.1828090000000003E-2</v>
      </c>
      <c r="M37" s="285">
        <v>0.39785112500000003</v>
      </c>
      <c r="N37" s="286">
        <v>1.7270810284903405E-6</v>
      </c>
      <c r="O37" s="286">
        <v>1.7500000000000002E-2</v>
      </c>
    </row>
    <row r="38" spans="1:15">
      <c r="A38" s="28"/>
      <c r="B38" s="283" t="s">
        <v>599</v>
      </c>
      <c r="C38" s="284">
        <v>7.7625960000000008E-2</v>
      </c>
      <c r="D38" s="284">
        <v>0.3634502</v>
      </c>
      <c r="E38" s="280"/>
      <c r="F38" s="284">
        <v>0</v>
      </c>
      <c r="G38" s="284">
        <v>0</v>
      </c>
      <c r="H38" s="285">
        <v>0.44107615999999999</v>
      </c>
      <c r="I38" s="284">
        <v>1.0947040000000002E-2</v>
      </c>
      <c r="J38" s="284">
        <v>0</v>
      </c>
      <c r="K38" s="284">
        <v>0</v>
      </c>
      <c r="L38" s="284">
        <v>1.0947040000000002E-2</v>
      </c>
      <c r="M38" s="285">
        <v>0.13683800000000002</v>
      </c>
      <c r="N38" s="286">
        <v>5.9401695490131202E-7</v>
      </c>
      <c r="O38" s="286">
        <v>2.5000000000000001E-3</v>
      </c>
    </row>
    <row r="39" spans="1:15">
      <c r="A39" s="28"/>
      <c r="B39" s="283" t="s">
        <v>600</v>
      </c>
      <c r="C39" s="284">
        <v>0</v>
      </c>
      <c r="D39" s="284">
        <v>0.23215070999999998</v>
      </c>
      <c r="E39" s="280"/>
      <c r="F39" s="284">
        <v>0</v>
      </c>
      <c r="G39" s="284">
        <v>0</v>
      </c>
      <c r="H39" s="285">
        <v>0.23215070999999998</v>
      </c>
      <c r="I39" s="284">
        <v>4.6453400000000004E-3</v>
      </c>
      <c r="J39" s="284">
        <v>0</v>
      </c>
      <c r="K39" s="284">
        <v>0</v>
      </c>
      <c r="L39" s="284">
        <v>4.6453400000000004E-3</v>
      </c>
      <c r="M39" s="285">
        <v>5.8066750000000007E-2</v>
      </c>
      <c r="N39" s="286">
        <v>2.5206911834443471E-7</v>
      </c>
      <c r="O39" s="286">
        <v>1.4999999999999999E-2</v>
      </c>
    </row>
    <row r="40" spans="1:15">
      <c r="A40" s="28"/>
      <c r="B40" s="283" t="s">
        <v>601</v>
      </c>
      <c r="C40" s="284">
        <v>0</v>
      </c>
      <c r="D40" s="284">
        <v>2.8146770000000002E-2</v>
      </c>
      <c r="E40" s="280"/>
      <c r="F40" s="284">
        <v>0</v>
      </c>
      <c r="G40" s="284">
        <v>0</v>
      </c>
      <c r="H40" s="285">
        <v>2.8146770000000002E-2</v>
      </c>
      <c r="I40" s="284">
        <v>5.9477E-4</v>
      </c>
      <c r="J40" s="284">
        <v>0</v>
      </c>
      <c r="K40" s="284">
        <v>0</v>
      </c>
      <c r="L40" s="284">
        <v>5.9477E-4</v>
      </c>
      <c r="M40" s="285">
        <v>7.4346250000000003E-3</v>
      </c>
      <c r="N40" s="286">
        <v>3.2273880817705361E-8</v>
      </c>
      <c r="O40" s="286">
        <v>5.0000000000000001E-3</v>
      </c>
    </row>
    <row r="41" spans="1:15">
      <c r="A41" s="28"/>
      <c r="B41" s="283" t="s">
        <v>602</v>
      </c>
      <c r="C41" s="284">
        <v>0</v>
      </c>
      <c r="D41" s="284">
        <v>0</v>
      </c>
      <c r="E41" s="280"/>
      <c r="F41" s="284">
        <v>0</v>
      </c>
      <c r="G41" s="284">
        <v>0</v>
      </c>
      <c r="H41" s="285">
        <v>0</v>
      </c>
      <c r="I41" s="284">
        <v>0</v>
      </c>
      <c r="J41" s="284">
        <v>0</v>
      </c>
      <c r="K41" s="284">
        <v>0</v>
      </c>
      <c r="L41" s="284">
        <v>0</v>
      </c>
      <c r="M41" s="285">
        <v>0</v>
      </c>
      <c r="N41" s="286">
        <v>0</v>
      </c>
      <c r="O41" s="286">
        <v>0.01</v>
      </c>
    </row>
    <row r="42" spans="1:15">
      <c r="A42" s="28"/>
      <c r="B42" s="291" t="s">
        <v>603</v>
      </c>
      <c r="C42" s="292"/>
      <c r="D42" s="292"/>
      <c r="E42" s="292"/>
      <c r="F42" s="292"/>
      <c r="G42" s="292"/>
      <c r="H42" s="293"/>
      <c r="I42" s="292"/>
      <c r="J42" s="292"/>
      <c r="K42" s="292"/>
      <c r="L42" s="292"/>
      <c r="M42" s="293"/>
      <c r="N42" s="294"/>
      <c r="O42" s="295"/>
    </row>
    <row r="43" spans="1:15">
      <c r="A43" s="28"/>
      <c r="B43" s="283" t="s">
        <v>604</v>
      </c>
      <c r="C43" s="284">
        <v>21953.172919102151</v>
      </c>
      <c r="D43" s="284">
        <v>21523.461974369999</v>
      </c>
      <c r="E43" s="280"/>
      <c r="F43" s="284">
        <v>1.6410586051943983</v>
      </c>
      <c r="G43" s="284">
        <v>297.34275802999997</v>
      </c>
      <c r="H43" s="284">
        <v>43775.618710107337</v>
      </c>
      <c r="I43" s="284">
        <v>1629.4904336841334</v>
      </c>
      <c r="J43" s="284">
        <v>6.0186469620879091E-2</v>
      </c>
      <c r="K43" s="284">
        <v>4.0426803900000001</v>
      </c>
      <c r="L43" s="284">
        <v>1633.5933005437546</v>
      </c>
      <c r="M43" s="285">
        <v>20419.916256796932</v>
      </c>
      <c r="N43" s="286">
        <v>8.8643333534561372E-2</v>
      </c>
      <c r="O43" s="286"/>
    </row>
    <row r="44" spans="1:15">
      <c r="A44" s="28"/>
      <c r="B44" s="283" t="s">
        <v>605</v>
      </c>
      <c r="C44" s="296">
        <v>4201.5839887499997</v>
      </c>
      <c r="D44" s="296">
        <v>32296.317280880001</v>
      </c>
      <c r="E44" s="280"/>
      <c r="F44" s="296">
        <v>0</v>
      </c>
      <c r="G44" s="296">
        <v>722.89579739999999</v>
      </c>
      <c r="H44" s="296">
        <v>37220.797067029998</v>
      </c>
      <c r="I44" s="296">
        <v>924.91272236999998</v>
      </c>
      <c r="J44" s="296">
        <v>0.89558670597641932</v>
      </c>
      <c r="K44" s="296">
        <v>3.3198725599999999</v>
      </c>
      <c r="L44" s="296">
        <v>929.12818163597626</v>
      </c>
      <c r="M44" s="296">
        <v>11614.102270449703</v>
      </c>
      <c r="N44" s="297">
        <v>5.0417089292484153E-2</v>
      </c>
      <c r="O44" s="286"/>
    </row>
    <row r="45" spans="1:15">
      <c r="A45" s="28"/>
      <c r="B45" s="283" t="s">
        <v>606</v>
      </c>
      <c r="C45" s="296">
        <v>1.23689454</v>
      </c>
      <c r="D45" s="296">
        <v>1199.7212374100002</v>
      </c>
      <c r="E45" s="280"/>
      <c r="F45" s="296">
        <v>23.366957320555574</v>
      </c>
      <c r="G45" s="296">
        <v>0</v>
      </c>
      <c r="H45" s="296">
        <v>1224.325089270556</v>
      </c>
      <c r="I45" s="296">
        <v>44.584077950000001</v>
      </c>
      <c r="J45" s="296">
        <v>1.4832895531281072</v>
      </c>
      <c r="K45" s="296">
        <v>0</v>
      </c>
      <c r="L45" s="296">
        <v>46.067367503128111</v>
      </c>
      <c r="M45" s="296">
        <v>575.84209378910134</v>
      </c>
      <c r="N45" s="297">
        <v>2.4997439823484535E-3</v>
      </c>
      <c r="O45" s="286"/>
    </row>
    <row r="46" spans="1:15" ht="21">
      <c r="A46" s="28"/>
      <c r="B46" s="283" t="s">
        <v>607</v>
      </c>
      <c r="C46" s="296">
        <v>2.4772649100000002</v>
      </c>
      <c r="D46" s="296">
        <v>1601.70433794</v>
      </c>
      <c r="E46" s="280"/>
      <c r="F46" s="296">
        <v>48.839590421934496</v>
      </c>
      <c r="G46" s="296">
        <v>0</v>
      </c>
      <c r="H46" s="296">
        <v>1653.0211932719344</v>
      </c>
      <c r="I46" s="296">
        <v>27.746432909999999</v>
      </c>
      <c r="J46" s="296">
        <v>6.5645161623577541</v>
      </c>
      <c r="K46" s="296">
        <v>0</v>
      </c>
      <c r="L46" s="296">
        <v>34.310949072357751</v>
      </c>
      <c r="M46" s="296">
        <v>428.88686340447191</v>
      </c>
      <c r="N46" s="297">
        <v>1.8618078939819298E-3</v>
      </c>
      <c r="O46" s="286"/>
    </row>
    <row r="47" spans="1:15">
      <c r="A47" s="28"/>
      <c r="B47" s="283" t="s">
        <v>608</v>
      </c>
      <c r="C47" s="296">
        <v>9.5512490000000005E-2</v>
      </c>
      <c r="D47" s="296">
        <v>596.37108798999998</v>
      </c>
      <c r="E47" s="280"/>
      <c r="F47" s="296">
        <v>0</v>
      </c>
      <c r="G47" s="296">
        <v>0</v>
      </c>
      <c r="H47" s="296">
        <v>596.46660048000001</v>
      </c>
      <c r="I47" s="296">
        <v>6.29994006</v>
      </c>
      <c r="J47" s="296">
        <v>0.22321998060948853</v>
      </c>
      <c r="K47" s="296">
        <v>0</v>
      </c>
      <c r="L47" s="296">
        <v>6.5231600406094881</v>
      </c>
      <c r="M47" s="296">
        <v>81.539500507618598</v>
      </c>
      <c r="N47" s="297">
        <v>3.5396487668417823E-4</v>
      </c>
      <c r="O47" s="286"/>
    </row>
    <row r="48" spans="1:15">
      <c r="A48" s="28"/>
      <c r="B48" s="298" t="s">
        <v>609</v>
      </c>
      <c r="C48" s="296">
        <v>6.2618699999999999E-2</v>
      </c>
      <c r="D48" s="296">
        <v>294.45626566999999</v>
      </c>
      <c r="E48" s="280"/>
      <c r="F48" s="296">
        <v>0</v>
      </c>
      <c r="G48" s="296">
        <v>0</v>
      </c>
      <c r="H48" s="296">
        <v>294.51888436999997</v>
      </c>
      <c r="I48" s="296">
        <v>5.7954361600000004</v>
      </c>
      <c r="J48" s="296">
        <v>6.4120478661207195E-2</v>
      </c>
      <c r="K48" s="296">
        <v>0</v>
      </c>
      <c r="L48" s="296">
        <v>5.8595566386612079</v>
      </c>
      <c r="M48" s="296">
        <v>73.244457983265093</v>
      </c>
      <c r="N48" s="299">
        <v>3.1795590329160192E-4</v>
      </c>
      <c r="O48" s="286"/>
    </row>
    <row r="49" spans="1:15">
      <c r="A49" s="28"/>
      <c r="B49" s="298" t="s">
        <v>610</v>
      </c>
      <c r="C49" s="296">
        <v>6.7192900000000002E-3</v>
      </c>
      <c r="D49" s="296">
        <v>14.743657880000001</v>
      </c>
      <c r="E49" s="280"/>
      <c r="F49" s="296">
        <v>25.141078975480113</v>
      </c>
      <c r="G49" s="296">
        <v>0</v>
      </c>
      <c r="H49" s="296">
        <v>39.891456145480113</v>
      </c>
      <c r="I49" s="296">
        <v>0.88022929000000005</v>
      </c>
      <c r="J49" s="296">
        <v>2.9360707722698214</v>
      </c>
      <c r="K49" s="296">
        <v>0</v>
      </c>
      <c r="L49" s="296">
        <v>3.8163000622698213</v>
      </c>
      <c r="M49" s="296">
        <v>47.703750778372765</v>
      </c>
      <c r="N49" s="299">
        <v>2.0708309661599905E-4</v>
      </c>
      <c r="O49" s="286"/>
    </row>
    <row r="50" spans="1:15">
      <c r="A50" s="28"/>
      <c r="B50" s="298" t="s">
        <v>611</v>
      </c>
      <c r="C50" s="300">
        <v>0</v>
      </c>
      <c r="D50" s="300">
        <v>1.47853E-3</v>
      </c>
      <c r="E50" s="280"/>
      <c r="F50" s="300">
        <v>0</v>
      </c>
      <c r="G50" s="300">
        <v>1.47853E-3</v>
      </c>
      <c r="H50" s="300">
        <v>1.47853E-3</v>
      </c>
      <c r="I50" s="300">
        <v>6.6599999999999998E-6</v>
      </c>
      <c r="J50" s="300">
        <v>0</v>
      </c>
      <c r="K50" s="300">
        <v>0</v>
      </c>
      <c r="L50" s="300">
        <v>6.6599999999999998E-6</v>
      </c>
      <c r="M50" s="300">
        <v>8.3249999999999991E-5</v>
      </c>
      <c r="N50" s="299">
        <v>3.6139019494244448E-10</v>
      </c>
      <c r="O50" s="286"/>
    </row>
    <row r="51" spans="1:15">
      <c r="A51" s="273"/>
      <c r="B51" s="291" t="s">
        <v>612</v>
      </c>
      <c r="C51" s="292"/>
      <c r="D51" s="292"/>
      <c r="E51" s="292"/>
      <c r="F51" s="292"/>
      <c r="G51" s="292"/>
      <c r="H51" s="293"/>
      <c r="I51" s="292"/>
      <c r="J51" s="292"/>
      <c r="K51" s="292"/>
      <c r="L51" s="292"/>
      <c r="M51" s="293"/>
      <c r="N51" s="294"/>
      <c r="O51" s="295"/>
    </row>
    <row r="52" spans="1:15">
      <c r="A52" s="28"/>
      <c r="B52" s="279" t="s">
        <v>613</v>
      </c>
      <c r="C52" s="301">
        <v>58.823969779183983</v>
      </c>
      <c r="D52" s="301">
        <v>120101.83781129</v>
      </c>
      <c r="E52" s="280"/>
      <c r="F52" s="301">
        <v>58.231048598219914</v>
      </c>
      <c r="G52" s="301">
        <v>4368.9668670999999</v>
      </c>
      <c r="H52" s="301">
        <v>124587.85969676739</v>
      </c>
      <c r="I52" s="301">
        <v>1526.1245463958369</v>
      </c>
      <c r="J52" s="301">
        <v>2.1593476610893232</v>
      </c>
      <c r="K52" s="301">
        <v>51.515789420000004</v>
      </c>
      <c r="L52" s="301">
        <v>1579.799683476926</v>
      </c>
      <c r="M52" s="301">
        <v>19747.496043461575</v>
      </c>
      <c r="N52" s="302">
        <v>8.5724341678939706E-2</v>
      </c>
      <c r="O52" s="286"/>
    </row>
    <row r="53" spans="1:15">
      <c r="A53" s="28"/>
      <c r="B53" s="283" t="s">
        <v>614</v>
      </c>
      <c r="C53" s="296">
        <v>1672.4093212400001</v>
      </c>
      <c r="D53" s="296">
        <v>17137.991823020002</v>
      </c>
      <c r="E53" s="280"/>
      <c r="F53" s="296">
        <v>34.977365944081747</v>
      </c>
      <c r="G53" s="296">
        <v>458.59903448</v>
      </c>
      <c r="H53" s="296">
        <v>19303.977544684087</v>
      </c>
      <c r="I53" s="296">
        <v>583.93501562799997</v>
      </c>
      <c r="J53" s="296">
        <v>1.5437567961234975</v>
      </c>
      <c r="K53" s="296">
        <v>3.6687922799999999</v>
      </c>
      <c r="L53" s="296">
        <v>589.14756470412351</v>
      </c>
      <c r="M53" s="296">
        <v>7364.3445588015438</v>
      </c>
      <c r="N53" s="297">
        <v>3.1968791780523968E-2</v>
      </c>
      <c r="O53" s="286"/>
    </row>
    <row r="54" spans="1:15">
      <c r="A54" s="28"/>
      <c r="B54" s="283" t="s">
        <v>615</v>
      </c>
      <c r="C54" s="296">
        <v>2237.8334204299999</v>
      </c>
      <c r="D54" s="296">
        <v>983.21737101999997</v>
      </c>
      <c r="E54" s="280"/>
      <c r="F54" s="296">
        <v>152.87181044955909</v>
      </c>
      <c r="G54" s="296">
        <v>0</v>
      </c>
      <c r="H54" s="296">
        <v>3373.9226018995591</v>
      </c>
      <c r="I54" s="296">
        <v>468.18035415800006</v>
      </c>
      <c r="J54" s="296">
        <v>1.40138725132266</v>
      </c>
      <c r="K54" s="296">
        <v>0</v>
      </c>
      <c r="L54" s="296">
        <v>469.58174140932272</v>
      </c>
      <c r="M54" s="296">
        <v>5869.7717676165339</v>
      </c>
      <c r="N54" s="297">
        <v>2.548081637677593E-2</v>
      </c>
      <c r="O54" s="286"/>
    </row>
    <row r="55" spans="1:15">
      <c r="A55" s="28"/>
      <c r="B55" s="283" t="s">
        <v>616</v>
      </c>
      <c r="C55" s="296">
        <v>17.072683699999999</v>
      </c>
      <c r="D55" s="296">
        <v>20114.373786349999</v>
      </c>
      <c r="E55" s="280"/>
      <c r="F55" s="296">
        <v>22.970375701744576</v>
      </c>
      <c r="G55" s="296">
        <v>409.12670217000004</v>
      </c>
      <c r="H55" s="296">
        <v>20563.543547921745</v>
      </c>
      <c r="I55" s="296">
        <v>256.09287382999997</v>
      </c>
      <c r="J55" s="296">
        <v>1.0684190374014071</v>
      </c>
      <c r="K55" s="296">
        <v>4.3196192099999999</v>
      </c>
      <c r="L55" s="296">
        <v>261.4809120774014</v>
      </c>
      <c r="M55" s="296">
        <v>3268.5114009675176</v>
      </c>
      <c r="N55" s="297">
        <v>1.4188684352759802E-2</v>
      </c>
      <c r="O55" s="286"/>
    </row>
    <row r="56" spans="1:15">
      <c r="A56" s="28"/>
      <c r="B56" s="283" t="s">
        <v>617</v>
      </c>
      <c r="C56" s="296">
        <v>1190.9448033600002</v>
      </c>
      <c r="D56" s="296">
        <v>27.2191115</v>
      </c>
      <c r="E56" s="280"/>
      <c r="F56" s="296">
        <v>0.75799299390449693</v>
      </c>
      <c r="G56" s="296">
        <v>0</v>
      </c>
      <c r="H56" s="296">
        <v>1218.9219078539047</v>
      </c>
      <c r="I56" s="296">
        <v>239.28148820400003</v>
      </c>
      <c r="J56" s="296">
        <v>0.12867334767748126</v>
      </c>
      <c r="K56" s="296">
        <v>0</v>
      </c>
      <c r="L56" s="296">
        <v>239.4101615516775</v>
      </c>
      <c r="M56" s="296">
        <v>2992.627019395969</v>
      </c>
      <c r="N56" s="297">
        <v>1.2991063806961391E-2</v>
      </c>
      <c r="O56" s="286"/>
    </row>
    <row r="57" spans="1:15">
      <c r="A57" s="28"/>
      <c r="B57" s="283" t="s">
        <v>618</v>
      </c>
      <c r="C57" s="296">
        <v>2294.7105222264972</v>
      </c>
      <c r="D57" s="296">
        <v>2466.7679610199998</v>
      </c>
      <c r="E57" s="280"/>
      <c r="F57" s="296">
        <v>16.051800392731788</v>
      </c>
      <c r="G57" s="296">
        <v>0</v>
      </c>
      <c r="H57" s="296">
        <v>4777.5302836392293</v>
      </c>
      <c r="I57" s="296">
        <v>208.22294266729938</v>
      </c>
      <c r="J57" s="296">
        <v>3.8686271739699851</v>
      </c>
      <c r="K57" s="296">
        <v>0</v>
      </c>
      <c r="L57" s="296">
        <v>212.09156984126938</v>
      </c>
      <c r="M57" s="296">
        <v>2651.1446230158672</v>
      </c>
      <c r="N57" s="297">
        <v>1.1508680746334148E-2</v>
      </c>
      <c r="O57" s="286"/>
    </row>
    <row r="58" spans="1:15">
      <c r="A58" s="28"/>
      <c r="B58" s="287"/>
      <c r="C58" s="288"/>
      <c r="D58" s="288"/>
      <c r="E58" s="288"/>
      <c r="F58" s="288"/>
      <c r="G58" s="288"/>
      <c r="H58" s="288"/>
      <c r="I58" s="288"/>
      <c r="J58" s="288"/>
      <c r="K58" s="288"/>
      <c r="L58" s="288"/>
      <c r="M58" s="288"/>
      <c r="N58" s="289"/>
      <c r="O58" s="290"/>
    </row>
    <row r="59" spans="1:15">
      <c r="A59" s="28"/>
      <c r="B59" s="303" t="s">
        <v>619</v>
      </c>
      <c r="C59" s="284">
        <v>234.2592425499999</v>
      </c>
      <c r="D59" s="284">
        <v>61131.79468596998</v>
      </c>
      <c r="E59" s="284"/>
      <c r="F59" s="284">
        <v>450.19634323565793</v>
      </c>
      <c r="G59" s="284">
        <v>1953.5186399300001</v>
      </c>
      <c r="H59" s="284">
        <v>63769.768911685635</v>
      </c>
      <c r="I59" s="284">
        <v>1033.6011268500001</v>
      </c>
      <c r="J59" s="284">
        <v>38.841190173583882</v>
      </c>
      <c r="K59" s="284">
        <v>23.361968040000001</v>
      </c>
      <c r="L59" s="284">
        <v>1095.8054337835836</v>
      </c>
      <c r="M59" s="285">
        <v>13697.567922294795</v>
      </c>
      <c r="N59" s="286">
        <v>5.9461462362468367E-2</v>
      </c>
      <c r="O59" s="286"/>
    </row>
    <row r="60" spans="1:15">
      <c r="A60" s="304" t="s">
        <v>620</v>
      </c>
      <c r="B60" s="305" t="s">
        <v>191</v>
      </c>
      <c r="C60" s="306">
        <v>52730.806973601982</v>
      </c>
      <c r="D60" s="306">
        <v>902902.31547273044</v>
      </c>
      <c r="E60" s="306"/>
      <c r="F60" s="306">
        <v>1787.3429542610545</v>
      </c>
      <c r="G60" s="306">
        <v>21642.474644260001</v>
      </c>
      <c r="H60" s="306">
        <v>979062.94004485349</v>
      </c>
      <c r="I60" s="306">
        <v>18094.34252447305</v>
      </c>
      <c r="J60" s="306">
        <v>91.656147853757957</v>
      </c>
      <c r="K60" s="306">
        <v>242.83442294999998</v>
      </c>
      <c r="L60" s="306">
        <v>18428.8342439968</v>
      </c>
      <c r="M60" s="307">
        <v>230360.42804996</v>
      </c>
      <c r="N60" s="308">
        <v>1.0000000000000002</v>
      </c>
      <c r="O60" s="308">
        <v>8.1488688065572568E-3</v>
      </c>
    </row>
    <row r="65" spans="1:15">
      <c r="A65" s="11" t="s">
        <v>549</v>
      </c>
      <c r="B65" s="11"/>
      <c r="C65" s="11"/>
      <c r="D65" s="11"/>
      <c r="E65" s="11"/>
      <c r="F65" s="11"/>
      <c r="G65" s="11"/>
      <c r="H65" s="11"/>
      <c r="I65" s="11"/>
      <c r="J65" s="11"/>
      <c r="K65" s="11"/>
      <c r="L65" s="11"/>
      <c r="M65" s="11"/>
      <c r="N65" s="11"/>
      <c r="O65" s="11"/>
    </row>
    <row r="66" spans="1:15" ht="15.75" customHeight="1">
      <c r="C66" s="1068" t="s">
        <v>550</v>
      </c>
      <c r="D66" s="1069"/>
      <c r="E66" s="1068" t="s">
        <v>551</v>
      </c>
      <c r="F66" s="1069"/>
      <c r="G66" s="1065" t="s">
        <v>552</v>
      </c>
      <c r="H66" s="1065" t="s">
        <v>621</v>
      </c>
      <c r="I66" s="1068" t="s">
        <v>554</v>
      </c>
      <c r="J66" s="1072"/>
      <c r="K66" s="1072"/>
      <c r="L66" s="1069"/>
      <c r="M66" s="1065" t="s">
        <v>555</v>
      </c>
      <c r="N66" s="1065" t="s">
        <v>556</v>
      </c>
      <c r="O66" s="1065" t="s">
        <v>557</v>
      </c>
    </row>
    <row r="67" spans="1:15" ht="11" thickBot="1">
      <c r="C67" s="1070"/>
      <c r="D67" s="1071"/>
      <c r="E67" s="1070"/>
      <c r="F67" s="1071"/>
      <c r="G67" s="1066"/>
      <c r="H67" s="1066"/>
      <c r="I67" s="1070"/>
      <c r="J67" s="1073"/>
      <c r="K67" s="1073"/>
      <c r="L67" s="1074"/>
      <c r="M67" s="1066"/>
      <c r="N67" s="1066"/>
      <c r="O67" s="1066"/>
    </row>
    <row r="68" spans="1:15" ht="63.5" thickBot="1">
      <c r="A68" s="225" t="s">
        <v>503</v>
      </c>
      <c r="B68" s="148"/>
      <c r="C68" s="266" t="s">
        <v>558</v>
      </c>
      <c r="D68" s="266" t="s">
        <v>559</v>
      </c>
      <c r="E68" s="266" t="s">
        <v>560</v>
      </c>
      <c r="F68" s="266" t="s">
        <v>561</v>
      </c>
      <c r="G68" s="1067"/>
      <c r="H68" s="1067"/>
      <c r="I68" s="268" t="s">
        <v>562</v>
      </c>
      <c r="J68" s="268" t="s">
        <v>551</v>
      </c>
      <c r="K68" s="268" t="s">
        <v>563</v>
      </c>
      <c r="L68" s="267" t="s">
        <v>564</v>
      </c>
      <c r="M68" s="1067"/>
      <c r="N68" s="1067"/>
      <c r="O68" s="1067"/>
    </row>
    <row r="69" spans="1:15" ht="21">
      <c r="A69" s="269" t="s">
        <v>565</v>
      </c>
      <c r="B69" s="270" t="s">
        <v>566</v>
      </c>
      <c r="C69" s="271"/>
      <c r="D69" s="271"/>
      <c r="E69" s="271"/>
      <c r="F69" s="271"/>
      <c r="G69" s="271"/>
      <c r="H69" s="271"/>
      <c r="I69" s="271"/>
      <c r="J69" s="271"/>
      <c r="K69" s="271"/>
      <c r="L69" s="271"/>
      <c r="M69" s="271"/>
      <c r="N69" s="272"/>
      <c r="O69" s="272"/>
    </row>
    <row r="70" spans="1:15">
      <c r="A70" s="273"/>
      <c r="B70" s="274" t="s">
        <v>567</v>
      </c>
      <c r="C70" s="275"/>
      <c r="D70" s="275"/>
      <c r="E70" s="275"/>
      <c r="F70" s="275"/>
      <c r="G70" s="275"/>
      <c r="H70" s="276"/>
      <c r="I70" s="275"/>
      <c r="J70" s="275"/>
      <c r="K70" s="275"/>
      <c r="L70" s="275"/>
      <c r="M70" s="276"/>
      <c r="N70" s="277"/>
      <c r="O70" s="278"/>
    </row>
    <row r="71" spans="1:15">
      <c r="A71" s="28"/>
      <c r="B71" s="279" t="s">
        <v>568</v>
      </c>
      <c r="C71" s="280">
        <v>2499.1773762299999</v>
      </c>
      <c r="D71" s="280">
        <v>205050.74069295998</v>
      </c>
      <c r="E71" s="280"/>
      <c r="F71" s="280"/>
      <c r="G71" s="280">
        <v>1800.2511627899999</v>
      </c>
      <c r="H71" s="281">
        <v>209350.16923197999</v>
      </c>
      <c r="I71" s="280">
        <v>3341.6217173699997</v>
      </c>
      <c r="J71" s="280">
        <v>1.73032340208282</v>
      </c>
      <c r="K71" s="280">
        <v>22.731667429999998</v>
      </c>
      <c r="L71" s="280">
        <v>3366.0837082020826</v>
      </c>
      <c r="M71" s="281">
        <v>42076.046352526035</v>
      </c>
      <c r="N71" s="282">
        <v>0.18815522501608875</v>
      </c>
      <c r="O71" s="282">
        <v>0.02</v>
      </c>
    </row>
    <row r="72" spans="1:15">
      <c r="A72" s="28"/>
      <c r="B72" s="283" t="s">
        <v>570</v>
      </c>
      <c r="C72" s="284">
        <v>1054.84046423</v>
      </c>
      <c r="D72" s="284">
        <v>96140.954810509997</v>
      </c>
      <c r="E72" s="280"/>
      <c r="F72" s="284">
        <v>61.605527160584856</v>
      </c>
      <c r="G72" s="284">
        <v>1184.3662186199999</v>
      </c>
      <c r="H72" s="285">
        <v>98441.76702052058</v>
      </c>
      <c r="I72" s="284">
        <v>2423.5196256599997</v>
      </c>
      <c r="J72" s="284">
        <v>0.13730975230362677</v>
      </c>
      <c r="K72" s="284">
        <v>17.732992629999998</v>
      </c>
      <c r="L72" s="284">
        <v>2441.3899280423034</v>
      </c>
      <c r="M72" s="285">
        <v>30517.374100528792</v>
      </c>
      <c r="N72" s="286">
        <v>0.13646727505424078</v>
      </c>
      <c r="O72" s="286">
        <v>0.01</v>
      </c>
    </row>
    <row r="73" spans="1:15">
      <c r="A73" s="28"/>
      <c r="B73" s="283" t="s">
        <v>569</v>
      </c>
      <c r="C73" s="284">
        <v>2412.6812970199999</v>
      </c>
      <c r="D73" s="284">
        <v>133995.28413760001</v>
      </c>
      <c r="E73" s="280"/>
      <c r="F73" s="284"/>
      <c r="G73" s="284">
        <v>564.14514439000004</v>
      </c>
      <c r="H73" s="285">
        <v>136972.11057901001</v>
      </c>
      <c r="I73" s="284">
        <v>2212.5073375000002</v>
      </c>
      <c r="J73" s="284">
        <v>2.1303810053056904</v>
      </c>
      <c r="K73" s="284">
        <v>4.8761871299999999</v>
      </c>
      <c r="L73" s="284">
        <v>2219.5139056353059</v>
      </c>
      <c r="M73" s="285">
        <v>27743.923820441323</v>
      </c>
      <c r="N73" s="286">
        <v>0.1240649890326725</v>
      </c>
      <c r="O73" s="286">
        <v>7.4999999999999997E-3</v>
      </c>
    </row>
    <row r="74" spans="1:15">
      <c r="A74" s="28"/>
      <c r="B74" s="283" t="s">
        <v>571</v>
      </c>
      <c r="C74" s="284">
        <v>1141.5748273800002</v>
      </c>
      <c r="D74" s="284">
        <v>53238.508729349996</v>
      </c>
      <c r="E74" s="280"/>
      <c r="F74" s="284"/>
      <c r="G74" s="284">
        <v>624.16519113000004</v>
      </c>
      <c r="H74" s="285">
        <v>55004.248747859994</v>
      </c>
      <c r="I74" s="284">
        <v>704.69874565999999</v>
      </c>
      <c r="J74" s="284">
        <v>9.6309823131307662E-2</v>
      </c>
      <c r="K74" s="284">
        <v>7.5220356200000005</v>
      </c>
      <c r="L74" s="284">
        <v>712.31709110313125</v>
      </c>
      <c r="M74" s="285">
        <v>8903.9636387891405</v>
      </c>
      <c r="N74" s="286">
        <v>3.9816651687162738E-2</v>
      </c>
      <c r="O74" s="286">
        <v>0.01</v>
      </c>
    </row>
    <row r="75" spans="1:15">
      <c r="A75" s="28"/>
      <c r="B75" s="283" t="s">
        <v>572</v>
      </c>
      <c r="C75" s="284">
        <v>9.7047312100000003</v>
      </c>
      <c r="D75" s="284">
        <v>28888.956471630001</v>
      </c>
      <c r="E75" s="280"/>
      <c r="F75" s="284"/>
      <c r="G75" s="284">
        <v>324.19338749000002</v>
      </c>
      <c r="H75" s="285">
        <v>29222.85459033</v>
      </c>
      <c r="I75" s="284">
        <v>693.48711690999994</v>
      </c>
      <c r="J75" s="284">
        <v>0.91527266405700547</v>
      </c>
      <c r="K75" s="284">
        <v>6.2738496500000007</v>
      </c>
      <c r="L75" s="284">
        <v>700.67623922405699</v>
      </c>
      <c r="M75" s="285">
        <v>8758.4529903007115</v>
      </c>
      <c r="N75" s="286">
        <v>3.9165958687654392E-2</v>
      </c>
      <c r="O75" s="286">
        <v>0.02</v>
      </c>
    </row>
    <row r="76" spans="1:15">
      <c r="A76" s="28"/>
      <c r="B76" s="283" t="s">
        <v>574</v>
      </c>
      <c r="C76" s="284">
        <v>2109.2788085100001</v>
      </c>
      <c r="D76" s="284">
        <v>22987.917008560002</v>
      </c>
      <c r="E76" s="280"/>
      <c r="F76" s="284"/>
      <c r="G76" s="284">
        <v>2052.9629244799999</v>
      </c>
      <c r="H76" s="285">
        <v>27150.158741550003</v>
      </c>
      <c r="I76" s="284">
        <v>507.03389599000002</v>
      </c>
      <c r="J76" s="284">
        <v>0.88877533135553632</v>
      </c>
      <c r="K76" s="284">
        <v>21.739030789999997</v>
      </c>
      <c r="L76" s="284">
        <v>529.66170211135557</v>
      </c>
      <c r="M76" s="285">
        <v>6620.7712763919444</v>
      </c>
      <c r="N76" s="286">
        <v>2.9606695906085195E-2</v>
      </c>
      <c r="O76" s="286">
        <v>0.01</v>
      </c>
    </row>
    <row r="77" spans="1:15">
      <c r="A77" s="28"/>
      <c r="B77" s="283" t="s">
        <v>573</v>
      </c>
      <c r="C77" s="284">
        <v>528.58878594999999</v>
      </c>
      <c r="D77" s="284">
        <v>20874.895487810001</v>
      </c>
      <c r="E77" s="280"/>
      <c r="F77" s="284"/>
      <c r="G77" s="284">
        <v>4893.8250877</v>
      </c>
      <c r="H77" s="285">
        <v>26297.30936146</v>
      </c>
      <c r="I77" s="284">
        <v>430.96246587000002</v>
      </c>
      <c r="J77" s="284">
        <v>0.59611434117984041</v>
      </c>
      <c r="K77" s="284">
        <v>46.595666829999999</v>
      </c>
      <c r="L77" s="284">
        <v>478.15424704117981</v>
      </c>
      <c r="M77" s="285">
        <v>5976.928088014748</v>
      </c>
      <c r="N77" s="286">
        <v>2.67275646547975E-2</v>
      </c>
      <c r="O77" s="286">
        <v>5.0000000000000001E-3</v>
      </c>
    </row>
    <row r="78" spans="1:15">
      <c r="A78" s="28"/>
      <c r="B78" s="283" t="s">
        <v>575</v>
      </c>
      <c r="C78" s="284">
        <v>6834.2005794999995</v>
      </c>
      <c r="D78" s="284">
        <v>2399.6085246600001</v>
      </c>
      <c r="E78" s="280"/>
      <c r="F78" s="284"/>
      <c r="G78" s="284">
        <v>116.84722762</v>
      </c>
      <c r="H78" s="285">
        <v>9350.6563317799992</v>
      </c>
      <c r="I78" s="284">
        <v>406.86712122</v>
      </c>
      <c r="J78" s="284">
        <v>3.5027791828719016E-5</v>
      </c>
      <c r="K78" s="284">
        <v>1.51483206</v>
      </c>
      <c r="L78" s="284">
        <v>408.38198830779191</v>
      </c>
      <c r="M78" s="285">
        <v>5104.7748538473988</v>
      </c>
      <c r="N78" s="286">
        <v>2.2827478923158517E-2</v>
      </c>
      <c r="O78" s="286">
        <v>0.01</v>
      </c>
    </row>
    <row r="79" spans="1:15">
      <c r="A79" s="28"/>
      <c r="B79" s="283" t="s">
        <v>577</v>
      </c>
      <c r="C79" s="284">
        <v>0.52958833999999999</v>
      </c>
      <c r="D79" s="284">
        <v>7578.5728312000001</v>
      </c>
      <c r="E79" s="280"/>
      <c r="F79" s="284">
        <v>5.3171083293941894</v>
      </c>
      <c r="G79" s="284">
        <v>44.715752939999994</v>
      </c>
      <c r="H79" s="285">
        <v>7629.1352808093952</v>
      </c>
      <c r="I79" s="284">
        <v>93.595282739999988</v>
      </c>
      <c r="J79" s="284">
        <v>0.19980462486771325</v>
      </c>
      <c r="K79" s="284">
        <v>0.54421023000000002</v>
      </c>
      <c r="L79" s="284">
        <v>94.339297594867702</v>
      </c>
      <c r="M79" s="285">
        <v>1179.2412199358462</v>
      </c>
      <c r="N79" s="286">
        <v>5.2733185819383811E-3</v>
      </c>
      <c r="O79" s="286">
        <v>5.0000000000000001E-3</v>
      </c>
    </row>
    <row r="80" spans="1:15">
      <c r="A80" s="28"/>
      <c r="B80" s="283" t="s">
        <v>576</v>
      </c>
      <c r="C80" s="284">
        <v>1.08828704</v>
      </c>
      <c r="D80" s="284">
        <v>36590.75192309</v>
      </c>
      <c r="E80" s="280"/>
      <c r="F80" s="284"/>
      <c r="G80" s="284">
        <v>837.07020696000006</v>
      </c>
      <c r="H80" s="285">
        <v>37428.910417090003</v>
      </c>
      <c r="I80" s="284">
        <v>75.034987229999999</v>
      </c>
      <c r="J80" s="284">
        <v>9.6519200942389069E-2</v>
      </c>
      <c r="K80" s="284">
        <v>5.28632101</v>
      </c>
      <c r="L80" s="284">
        <v>80.417827440942389</v>
      </c>
      <c r="M80" s="285">
        <v>1005.2228430117799</v>
      </c>
      <c r="N80" s="286">
        <v>4.4951450198894224E-3</v>
      </c>
      <c r="O80" s="286">
        <v>1.4999999999999999E-2</v>
      </c>
    </row>
    <row r="81" spans="1:15">
      <c r="A81" s="28"/>
      <c r="B81" s="283" t="s">
        <v>578</v>
      </c>
      <c r="C81" s="284">
        <v>21.432877960000003</v>
      </c>
      <c r="D81" s="284">
        <v>3482.1714625500003</v>
      </c>
      <c r="E81" s="280"/>
      <c r="F81" s="284"/>
      <c r="G81" s="284"/>
      <c r="H81" s="285">
        <v>3503.6043405100004</v>
      </c>
      <c r="I81" s="284">
        <v>69.830700409999992</v>
      </c>
      <c r="J81" s="284">
        <v>2.5449800266946223</v>
      </c>
      <c r="K81" s="284"/>
      <c r="L81" s="284">
        <v>72.375680436694623</v>
      </c>
      <c r="M81" s="285">
        <v>904.69600545868275</v>
      </c>
      <c r="N81" s="286">
        <v>4.0456101567160618E-3</v>
      </c>
      <c r="O81" s="286">
        <v>0.02</v>
      </c>
    </row>
    <row r="82" spans="1:15">
      <c r="A82" s="28"/>
      <c r="B82" s="283" t="s">
        <v>579</v>
      </c>
      <c r="C82" s="284">
        <v>0.14640929999999999</v>
      </c>
      <c r="D82" s="284">
        <v>1750.75999144</v>
      </c>
      <c r="E82" s="280"/>
      <c r="F82" s="284">
        <v>0.44529493124228448</v>
      </c>
      <c r="G82" s="284"/>
      <c r="H82" s="285">
        <v>1751.3516956712422</v>
      </c>
      <c r="I82" s="284">
        <v>50.123827210000002</v>
      </c>
      <c r="J82" s="284">
        <v>5.0199073792077963E-2</v>
      </c>
      <c r="K82" s="284"/>
      <c r="L82" s="284">
        <v>50.174026283792081</v>
      </c>
      <c r="M82" s="285">
        <v>627.17532854740102</v>
      </c>
      <c r="N82" s="286">
        <v>2.804596089629774E-3</v>
      </c>
      <c r="O82" s="286">
        <v>5.0000000000000001E-3</v>
      </c>
    </row>
    <row r="83" spans="1:15">
      <c r="A83" s="28"/>
      <c r="B83" s="283" t="s">
        <v>580</v>
      </c>
      <c r="C83" s="284">
        <v>0.85314131999999998</v>
      </c>
      <c r="D83" s="284">
        <v>1843.3836272799999</v>
      </c>
      <c r="E83" s="280"/>
      <c r="F83" s="284">
        <v>13.652190920408</v>
      </c>
      <c r="G83" s="284"/>
      <c r="H83" s="285">
        <v>1857.888959520408</v>
      </c>
      <c r="I83" s="284">
        <v>48.796955990000001</v>
      </c>
      <c r="J83" s="284">
        <v>0.33448020647012389</v>
      </c>
      <c r="K83" s="284"/>
      <c r="L83" s="284">
        <v>49.131436196470126</v>
      </c>
      <c r="M83" s="285">
        <v>614.14295245587653</v>
      </c>
      <c r="N83" s="286">
        <v>2.7463180462164137E-3</v>
      </c>
      <c r="O83" s="286">
        <v>1.2500000000000001E-2</v>
      </c>
    </row>
    <row r="84" spans="1:15">
      <c r="A84" s="28"/>
      <c r="B84" s="283" t="s">
        <v>581</v>
      </c>
      <c r="C84" s="284">
        <v>0.56787967000000006</v>
      </c>
      <c r="D84" s="284">
        <v>3008.6327781100003</v>
      </c>
      <c r="E84" s="280"/>
      <c r="F84" s="284"/>
      <c r="G84" s="284"/>
      <c r="H84" s="285">
        <v>3009.2006577800003</v>
      </c>
      <c r="I84" s="284">
        <v>47.810340930000002</v>
      </c>
      <c r="J84" s="284">
        <v>1.246702871855959</v>
      </c>
      <c r="K84" s="284"/>
      <c r="L84" s="284">
        <v>49.057043801855961</v>
      </c>
      <c r="M84" s="285">
        <v>613.21304752319952</v>
      </c>
      <c r="N84" s="286">
        <v>2.7421597070420175E-3</v>
      </c>
      <c r="O84" s="286">
        <v>2.5000000000000001E-2</v>
      </c>
    </row>
    <row r="85" spans="1:15">
      <c r="A85" s="28"/>
      <c r="B85" s="283" t="s">
        <v>583</v>
      </c>
      <c r="C85" s="284">
        <v>2.8471113099999998</v>
      </c>
      <c r="D85" s="284">
        <v>3176.2645734600001</v>
      </c>
      <c r="E85" s="280"/>
      <c r="F85" s="284">
        <v>336.27013900296004</v>
      </c>
      <c r="G85" s="284">
        <v>46.957504520000001</v>
      </c>
      <c r="H85" s="285">
        <v>3562.3393282929601</v>
      </c>
      <c r="I85" s="284">
        <v>38.835371840000001</v>
      </c>
      <c r="J85" s="284">
        <v>2.7178384029603171</v>
      </c>
      <c r="K85" s="284">
        <v>0.56349006000000001</v>
      </c>
      <c r="L85" s="284">
        <v>42.116700302960318</v>
      </c>
      <c r="M85" s="285">
        <v>526.45875378700396</v>
      </c>
      <c r="N85" s="286">
        <v>2.3542127615927152E-3</v>
      </c>
      <c r="O85" s="286">
        <v>0.01</v>
      </c>
    </row>
    <row r="86" spans="1:15">
      <c r="A86" s="28"/>
      <c r="B86" s="283" t="s">
        <v>582</v>
      </c>
      <c r="C86" s="284">
        <v>0.74813731999999999</v>
      </c>
      <c r="D86" s="284">
        <v>2446.7713518</v>
      </c>
      <c r="E86" s="280"/>
      <c r="F86" s="284"/>
      <c r="G86" s="284">
        <v>149.70894127</v>
      </c>
      <c r="H86" s="285">
        <v>2597.2284303900001</v>
      </c>
      <c r="I86" s="284">
        <v>35.232315740000004</v>
      </c>
      <c r="J86" s="284">
        <v>0.10932277258253552</v>
      </c>
      <c r="K86" s="284">
        <v>1.7163609900000001</v>
      </c>
      <c r="L86" s="284">
        <v>37.05799950258254</v>
      </c>
      <c r="M86" s="285">
        <v>463.22499378228173</v>
      </c>
      <c r="N86" s="286">
        <v>2.0714446934472731E-3</v>
      </c>
      <c r="O86" s="286">
        <v>2.5000000000000001E-2</v>
      </c>
    </row>
    <row r="87" spans="1:15">
      <c r="A87" s="28"/>
      <c r="B87" s="283" t="s">
        <v>585</v>
      </c>
      <c r="C87" s="284">
        <v>0.16056492</v>
      </c>
      <c r="D87" s="284">
        <v>565.08917276</v>
      </c>
      <c r="E87" s="280"/>
      <c r="F87" s="284"/>
      <c r="G87" s="284"/>
      <c r="H87" s="285">
        <v>565.24973767999995</v>
      </c>
      <c r="I87" s="284">
        <v>34.824324820000001</v>
      </c>
      <c r="J87" s="284">
        <v>0.1138446191654913</v>
      </c>
      <c r="K87" s="284"/>
      <c r="L87" s="284">
        <v>34.938169439165485</v>
      </c>
      <c r="M87" s="285">
        <v>436.72711798956857</v>
      </c>
      <c r="N87" s="286">
        <v>1.9529517689824962E-3</v>
      </c>
      <c r="O87" s="286">
        <v>5.0000000000000001E-3</v>
      </c>
    </row>
    <row r="88" spans="1:15">
      <c r="A88" s="28"/>
      <c r="B88" s="283" t="s">
        <v>584</v>
      </c>
      <c r="C88" s="284">
        <v>0.13153901999999998</v>
      </c>
      <c r="D88" s="284">
        <v>590.87363786000003</v>
      </c>
      <c r="E88" s="280"/>
      <c r="F88" s="284"/>
      <c r="G88" s="284"/>
      <c r="H88" s="285">
        <v>591.00517688000002</v>
      </c>
      <c r="I88" s="284">
        <v>20.947314300000002</v>
      </c>
      <c r="J88" s="284"/>
      <c r="K88" s="284"/>
      <c r="L88" s="284">
        <v>20.947314300000002</v>
      </c>
      <c r="M88" s="285">
        <v>261.84142875000003</v>
      </c>
      <c r="N88" s="286">
        <v>1.1708997687714709E-3</v>
      </c>
      <c r="O88" s="286">
        <v>1.4999999999999999E-2</v>
      </c>
    </row>
    <row r="89" spans="1:15">
      <c r="A89" s="28"/>
      <c r="B89" s="283" t="s">
        <v>587</v>
      </c>
      <c r="C89" s="284">
        <v>9.790800999999999E-2</v>
      </c>
      <c r="D89" s="284">
        <v>464.59167636000001</v>
      </c>
      <c r="E89" s="280"/>
      <c r="F89" s="284"/>
      <c r="G89" s="284"/>
      <c r="H89" s="285">
        <v>464.68958437000003</v>
      </c>
      <c r="I89" s="284">
        <v>17.49686282</v>
      </c>
      <c r="J89" s="284"/>
      <c r="K89" s="284"/>
      <c r="L89" s="284">
        <v>17.49686282</v>
      </c>
      <c r="M89" s="285">
        <v>218.71078525000001</v>
      </c>
      <c r="N89" s="286">
        <v>9.7802860723601899E-4</v>
      </c>
      <c r="O89" s="286">
        <v>0.02</v>
      </c>
    </row>
    <row r="90" spans="1:15">
      <c r="A90" s="28"/>
      <c r="B90" s="283" t="s">
        <v>588</v>
      </c>
      <c r="C90" s="284">
        <v>2.20146161</v>
      </c>
      <c r="D90" s="284">
        <v>164.41862815000002</v>
      </c>
      <c r="E90" s="280"/>
      <c r="F90" s="284">
        <v>7.4234452831080562</v>
      </c>
      <c r="G90" s="284"/>
      <c r="H90" s="285">
        <v>174.04353504310808</v>
      </c>
      <c r="I90" s="284">
        <v>7.0669523700000001</v>
      </c>
      <c r="J90" s="284">
        <v>0.67850129257640468</v>
      </c>
      <c r="K90" s="284"/>
      <c r="L90" s="284">
        <v>7.7454536625764048</v>
      </c>
      <c r="M90" s="285">
        <v>96.818170782205058</v>
      </c>
      <c r="N90" s="286">
        <v>4.3295048580718786E-4</v>
      </c>
      <c r="O90" s="286">
        <v>0.01</v>
      </c>
    </row>
    <row r="91" spans="1:15">
      <c r="A91" s="28"/>
      <c r="B91" s="283" t="s">
        <v>591</v>
      </c>
      <c r="C91" s="284">
        <v>1.7301600000000001E-3</v>
      </c>
      <c r="D91" s="284">
        <v>139.42870754</v>
      </c>
      <c r="E91" s="280"/>
      <c r="F91" s="284"/>
      <c r="G91" s="284"/>
      <c r="H91" s="285">
        <v>139.4304377</v>
      </c>
      <c r="I91" s="284">
        <v>2.6950648900000003</v>
      </c>
      <c r="J91" s="284"/>
      <c r="K91" s="284"/>
      <c r="L91" s="284">
        <v>2.6950648900000003</v>
      </c>
      <c r="M91" s="285">
        <v>33.688311125000006</v>
      </c>
      <c r="N91" s="286">
        <v>1.506470381515739E-4</v>
      </c>
      <c r="O91" s="286">
        <v>5.0000000000000001E-3</v>
      </c>
    </row>
    <row r="92" spans="1:15">
      <c r="A92" s="28"/>
      <c r="B92" s="283" t="s">
        <v>592</v>
      </c>
      <c r="C92" s="284">
        <v>5.5635600000000004E-3</v>
      </c>
      <c r="D92" s="284">
        <v>26.776978920000001</v>
      </c>
      <c r="E92" s="280"/>
      <c r="F92" s="284"/>
      <c r="G92" s="284"/>
      <c r="H92" s="285">
        <v>26.78254248</v>
      </c>
      <c r="I92" s="284">
        <v>1.2844517200000001</v>
      </c>
      <c r="J92" s="284"/>
      <c r="K92" s="284"/>
      <c r="L92" s="284">
        <v>1.2844517200000001</v>
      </c>
      <c r="M92" s="285">
        <v>16.055646500000002</v>
      </c>
      <c r="N92" s="286">
        <v>7.17974724781839E-5</v>
      </c>
      <c r="O92" s="286">
        <v>1.4999999999999999E-2</v>
      </c>
    </row>
    <row r="93" spans="1:15">
      <c r="A93" s="28"/>
      <c r="B93" s="283" t="s">
        <v>594</v>
      </c>
      <c r="C93" s="284">
        <v>1.3104059999999999E-2</v>
      </c>
      <c r="D93" s="284">
        <v>59.852073390000001</v>
      </c>
      <c r="E93" s="280"/>
      <c r="F93" s="284">
        <v>1.5770005324530001</v>
      </c>
      <c r="G93" s="284"/>
      <c r="H93" s="285">
        <v>61.442177982453003</v>
      </c>
      <c r="I93" s="284">
        <v>0.95986783999999992</v>
      </c>
      <c r="J93" s="284">
        <v>0.19745338867293039</v>
      </c>
      <c r="K93" s="284"/>
      <c r="L93" s="284">
        <v>1.1573212286729302</v>
      </c>
      <c r="M93" s="285">
        <v>14.466515358411627</v>
      </c>
      <c r="N93" s="286">
        <v>6.469121242179712E-5</v>
      </c>
      <c r="O93" s="286">
        <v>1.4999999999999999E-2</v>
      </c>
    </row>
    <row r="94" spans="1:15">
      <c r="A94" s="28"/>
      <c r="B94" s="283" t="s">
        <v>590</v>
      </c>
      <c r="C94" s="284">
        <v>6.6670429999999989E-2</v>
      </c>
      <c r="D94" s="284">
        <v>121.35039619</v>
      </c>
      <c r="E94" s="280"/>
      <c r="F94" s="284"/>
      <c r="G94" s="284"/>
      <c r="H94" s="285">
        <v>121.41706662</v>
      </c>
      <c r="I94" s="284">
        <v>1.02330937</v>
      </c>
      <c r="J94" s="284"/>
      <c r="K94" s="284"/>
      <c r="L94" s="284">
        <v>1.02330937</v>
      </c>
      <c r="M94" s="285">
        <v>12.791367125000001</v>
      </c>
      <c r="N94" s="286">
        <v>5.7200302031782635E-5</v>
      </c>
      <c r="O94" s="286">
        <v>0.01</v>
      </c>
    </row>
    <row r="95" spans="1:15">
      <c r="A95" s="28"/>
      <c r="B95" s="283" t="s">
        <v>593</v>
      </c>
      <c r="C95" s="284">
        <v>8.3917749999999999E-2</v>
      </c>
      <c r="D95" s="284">
        <v>29.753121670000002</v>
      </c>
      <c r="E95" s="280"/>
      <c r="F95" s="284"/>
      <c r="G95" s="284"/>
      <c r="H95" s="285">
        <v>29.837039420000004</v>
      </c>
      <c r="I95" s="284">
        <v>0.86525492000000004</v>
      </c>
      <c r="J95" s="284"/>
      <c r="K95" s="284"/>
      <c r="L95" s="284">
        <v>0.86525492000000004</v>
      </c>
      <c r="M95" s="285">
        <v>10.8156865</v>
      </c>
      <c r="N95" s="286">
        <v>4.8365474029115875E-5</v>
      </c>
      <c r="O95" s="286">
        <v>2.5000000000000001E-2</v>
      </c>
    </row>
    <row r="96" spans="1:15">
      <c r="A96" s="28"/>
      <c r="B96" s="283" t="s">
        <v>597</v>
      </c>
      <c r="C96" s="284">
        <v>1.48077E-3</v>
      </c>
      <c r="D96" s="284">
        <v>0.46747741999999998</v>
      </c>
      <c r="E96" s="280"/>
      <c r="F96" s="284">
        <v>7.0313096411931655</v>
      </c>
      <c r="G96" s="284"/>
      <c r="H96" s="285">
        <v>7.5002678311931659</v>
      </c>
      <c r="I96" s="284">
        <v>5.0358900000000003E-3</v>
      </c>
      <c r="J96" s="284">
        <v>0.85143073656176971</v>
      </c>
      <c r="K96" s="284"/>
      <c r="L96" s="284">
        <v>0.85646662656176975</v>
      </c>
      <c r="M96" s="285">
        <v>10.705832832022121</v>
      </c>
      <c r="N96" s="286">
        <v>4.7874231542974358E-5</v>
      </c>
      <c r="O96" s="286">
        <v>0.01</v>
      </c>
    </row>
    <row r="97" spans="1:15">
      <c r="A97" s="28"/>
      <c r="B97" s="283" t="s">
        <v>595</v>
      </c>
      <c r="C97" s="284">
        <v>1.6756800000000001E-3</v>
      </c>
      <c r="D97" s="284">
        <v>17.66237529</v>
      </c>
      <c r="E97" s="280"/>
      <c r="F97" s="284">
        <v>1.4383394475509999</v>
      </c>
      <c r="G97" s="284"/>
      <c r="H97" s="285">
        <v>19.102390417551</v>
      </c>
      <c r="I97" s="284">
        <v>5.5331029999999996E-2</v>
      </c>
      <c r="J97" s="284">
        <v>0.16231753198989804</v>
      </c>
      <c r="K97" s="284"/>
      <c r="L97" s="284">
        <v>0.21764856198989804</v>
      </c>
      <c r="M97" s="285">
        <v>2.7206070248737255</v>
      </c>
      <c r="N97" s="286">
        <v>1.2165982104322307E-5</v>
      </c>
      <c r="O97" s="286">
        <v>5.0000000000000001E-3</v>
      </c>
    </row>
    <row r="98" spans="1:15">
      <c r="A98" s="28"/>
      <c r="B98" s="283" t="s">
        <v>598</v>
      </c>
      <c r="C98" s="284"/>
      <c r="D98" s="284">
        <v>4.3327757999999994</v>
      </c>
      <c r="E98" s="280"/>
      <c r="F98" s="284"/>
      <c r="G98" s="284"/>
      <c r="H98" s="285">
        <v>4.3327757999999994</v>
      </c>
      <c r="I98" s="284">
        <v>0.17368512</v>
      </c>
      <c r="J98" s="284"/>
      <c r="K98" s="284"/>
      <c r="L98" s="284">
        <v>0.17368512</v>
      </c>
      <c r="M98" s="285">
        <v>2.1710639999999999</v>
      </c>
      <c r="N98" s="286">
        <v>9.708541340168136E-6</v>
      </c>
      <c r="O98" s="286">
        <v>1.4999999999999999E-2</v>
      </c>
    </row>
    <row r="99" spans="1:15">
      <c r="A99" s="28"/>
      <c r="B99" s="283" t="s">
        <v>596</v>
      </c>
      <c r="C99" s="284">
        <v>0.22258992000000002</v>
      </c>
      <c r="D99" s="284">
        <v>1.6183473799999999</v>
      </c>
      <c r="E99" s="280"/>
      <c r="F99" s="284"/>
      <c r="G99" s="284"/>
      <c r="H99" s="285">
        <v>1.8409373</v>
      </c>
      <c r="I99" s="284">
        <v>3.0849979999999999E-2</v>
      </c>
      <c r="J99" s="284"/>
      <c r="K99" s="284"/>
      <c r="L99" s="284">
        <v>3.0849979999999999E-2</v>
      </c>
      <c r="M99" s="285">
        <v>0.38562474999999996</v>
      </c>
      <c r="N99" s="286">
        <v>1.7244327330594596E-6</v>
      </c>
      <c r="O99" s="286">
        <v>5.0000000000000001E-3</v>
      </c>
    </row>
    <row r="100" spans="1:15">
      <c r="A100" s="28"/>
      <c r="B100" s="283" t="s">
        <v>600</v>
      </c>
      <c r="C100" s="284">
        <v>3.5749000000000002E-3</v>
      </c>
      <c r="D100" s="284">
        <v>2.39657E-2</v>
      </c>
      <c r="E100" s="280"/>
      <c r="F100" s="284"/>
      <c r="G100" s="284"/>
      <c r="H100" s="285">
        <v>2.7540599999999998E-2</v>
      </c>
      <c r="I100" s="284">
        <v>1.1971199999999999E-3</v>
      </c>
      <c r="J100" s="284"/>
      <c r="K100" s="284"/>
      <c r="L100" s="284">
        <v>1.1971199999999999E-3</v>
      </c>
      <c r="M100" s="285">
        <v>1.4963999999999998E-2</v>
      </c>
      <c r="N100" s="286">
        <v>6.6915859050804566E-8</v>
      </c>
      <c r="O100" s="286">
        <v>1.2500000000000001E-2</v>
      </c>
    </row>
    <row r="101" spans="1:15">
      <c r="A101" s="28"/>
      <c r="B101" s="283" t="s">
        <v>602</v>
      </c>
      <c r="C101" s="284"/>
      <c r="D101" s="284"/>
      <c r="E101" s="280"/>
      <c r="F101" s="284"/>
      <c r="G101" s="284"/>
      <c r="H101" s="285"/>
      <c r="I101" s="284"/>
      <c r="J101" s="284"/>
      <c r="K101" s="284"/>
      <c r="L101" s="284"/>
      <c r="M101" s="285"/>
      <c r="N101" s="286"/>
      <c r="O101" s="286">
        <v>0.01</v>
      </c>
    </row>
    <row r="102" spans="1:15">
      <c r="A102" s="28"/>
      <c r="B102" s="291" t="s">
        <v>603</v>
      </c>
      <c r="C102" s="292"/>
      <c r="D102" s="292"/>
      <c r="E102" s="292"/>
      <c r="F102" s="292"/>
      <c r="G102" s="292"/>
      <c r="H102" s="293"/>
      <c r="I102" s="292"/>
      <c r="J102" s="292"/>
      <c r="K102" s="292"/>
      <c r="L102" s="292"/>
      <c r="M102" s="293"/>
      <c r="N102" s="294"/>
      <c r="O102" s="295"/>
    </row>
    <row r="103" spans="1:15">
      <c r="A103" s="28"/>
      <c r="B103" s="283" t="s">
        <v>604</v>
      </c>
      <c r="C103" s="284">
        <v>20439.42411752</v>
      </c>
      <c r="D103" s="284">
        <v>17443.603370389999</v>
      </c>
      <c r="E103" s="280"/>
      <c r="F103" s="284">
        <v>1.1708322612349999</v>
      </c>
      <c r="G103" s="284">
        <v>283.49875376</v>
      </c>
      <c r="H103" s="285">
        <v>38167.697073931238</v>
      </c>
      <c r="I103" s="284">
        <v>1608.6486782899999</v>
      </c>
      <c r="J103" s="284">
        <v>2.2167951873583877E-2</v>
      </c>
      <c r="K103" s="284">
        <v>3.93893249</v>
      </c>
      <c r="L103" s="284">
        <v>1612.6097787318736</v>
      </c>
      <c r="M103" s="285">
        <v>20157.622234148421</v>
      </c>
      <c r="N103" s="286">
        <v>9.0140644762071648E-2</v>
      </c>
      <c r="O103" s="286"/>
    </row>
    <row r="104" spans="1:15">
      <c r="A104" s="28"/>
      <c r="B104" s="283" t="s">
        <v>605</v>
      </c>
      <c r="C104" s="296">
        <v>4270.9542799299998</v>
      </c>
      <c r="D104" s="296">
        <v>30375.9606623</v>
      </c>
      <c r="E104" s="280"/>
      <c r="F104" s="296"/>
      <c r="G104" s="296">
        <v>348.57334413000001</v>
      </c>
      <c r="H104" s="296">
        <v>34995.48828636</v>
      </c>
      <c r="I104" s="296">
        <v>904.00231253999993</v>
      </c>
      <c r="J104" s="296">
        <v>0.14533225020266191</v>
      </c>
      <c r="K104" s="296">
        <v>3.68909807</v>
      </c>
      <c r="L104" s="296">
        <v>907.83674286020266</v>
      </c>
      <c r="M104" s="296">
        <v>11347.959285752533</v>
      </c>
      <c r="N104" s="297">
        <v>5.0745685918182674E-2</v>
      </c>
      <c r="O104" s="286"/>
    </row>
    <row r="105" spans="1:15">
      <c r="A105" s="28"/>
      <c r="B105" s="283" t="s">
        <v>586</v>
      </c>
      <c r="C105" s="296">
        <v>2.8149799999999999E-3</v>
      </c>
      <c r="D105" s="296">
        <v>900.80796128999998</v>
      </c>
      <c r="E105" s="280"/>
      <c r="F105" s="296">
        <v>0.80171072477676419</v>
      </c>
      <c r="G105" s="296"/>
      <c r="H105" s="296">
        <v>901.61248699477676</v>
      </c>
      <c r="I105" s="296">
        <v>72.932507819999998</v>
      </c>
      <c r="J105" s="296">
        <v>5.0042592003558727E-2</v>
      </c>
      <c r="K105" s="296"/>
      <c r="L105" s="296">
        <v>72.982550412003548</v>
      </c>
      <c r="M105" s="296">
        <v>912.28188015004434</v>
      </c>
      <c r="N105" s="297">
        <v>4.0795325920023632E-3</v>
      </c>
      <c r="O105" s="286"/>
    </row>
    <row r="106" spans="1:15">
      <c r="A106" s="28"/>
      <c r="B106" s="283" t="s">
        <v>606</v>
      </c>
      <c r="C106" s="296">
        <v>1.3159726299999999</v>
      </c>
      <c r="D106" s="296">
        <v>1230.1470134200001</v>
      </c>
      <c r="E106" s="280"/>
      <c r="F106" s="296">
        <v>24.527413519151011</v>
      </c>
      <c r="G106" s="296"/>
      <c r="H106" s="296">
        <v>1255.9903995691511</v>
      </c>
      <c r="I106" s="296">
        <v>51.171331899999998</v>
      </c>
      <c r="J106" s="296">
        <v>1.5933542250221315</v>
      </c>
      <c r="K106" s="296"/>
      <c r="L106" s="296">
        <v>52.764686125022131</v>
      </c>
      <c r="M106" s="296">
        <v>659.55857656277658</v>
      </c>
      <c r="N106" s="297">
        <v>2.9494071601860504E-3</v>
      </c>
      <c r="O106" s="286"/>
    </row>
    <row r="107" spans="1:15">
      <c r="A107" s="28"/>
      <c r="B107" s="283" t="s">
        <v>609</v>
      </c>
      <c r="C107" s="296">
        <v>6.9799219999999995E-2</v>
      </c>
      <c r="D107" s="296">
        <v>157.24812172</v>
      </c>
      <c r="E107" s="280"/>
      <c r="F107" s="296"/>
      <c r="G107" s="296"/>
      <c r="H107" s="296">
        <v>157.31792093999999</v>
      </c>
      <c r="I107" s="296">
        <v>5.2377289299999994</v>
      </c>
      <c r="J107" s="296">
        <v>3.1099582584806643E-3</v>
      </c>
      <c r="K107" s="296"/>
      <c r="L107" s="296">
        <v>5.2408388882584802</v>
      </c>
      <c r="M107" s="296">
        <v>65.510486103231003</v>
      </c>
      <c r="N107" s="297">
        <v>2.9294910815513885E-4</v>
      </c>
      <c r="O107" s="286"/>
    </row>
    <row r="108" spans="1:15">
      <c r="A108" s="28"/>
      <c r="B108" s="298" t="s">
        <v>601</v>
      </c>
      <c r="C108" s="296"/>
      <c r="D108" s="296">
        <v>0.23152523999999999</v>
      </c>
      <c r="E108" s="280"/>
      <c r="F108" s="296"/>
      <c r="G108" s="296"/>
      <c r="H108" s="296">
        <v>0.23152523999999999</v>
      </c>
      <c r="I108" s="296">
        <v>2.9430599999999999E-3</v>
      </c>
      <c r="J108" s="296"/>
      <c r="K108" s="296"/>
      <c r="L108" s="296">
        <v>2.9430599999999999E-3</v>
      </c>
      <c r="M108" s="296">
        <v>3.6788250000000002E-2</v>
      </c>
      <c r="N108" s="299">
        <v>1.6450931246496669E-7</v>
      </c>
      <c r="O108" s="286"/>
    </row>
    <row r="109" spans="1:15">
      <c r="A109" s="28"/>
      <c r="B109" s="298" t="s">
        <v>611</v>
      </c>
      <c r="C109" s="300"/>
      <c r="D109" s="300">
        <v>1.6807300000000001E-3</v>
      </c>
      <c r="E109" s="280"/>
      <c r="F109" s="300"/>
      <c r="G109" s="300"/>
      <c r="H109" s="300">
        <v>1.6807300000000001E-3</v>
      </c>
      <c r="I109" s="300">
        <v>3.5420000000000003E-5</v>
      </c>
      <c r="J109" s="300"/>
      <c r="K109" s="300"/>
      <c r="L109" s="300">
        <v>3.5420000000000003E-5</v>
      </c>
      <c r="M109" s="300">
        <v>4.4275000000000006E-4</v>
      </c>
      <c r="N109" s="299">
        <v>1.9798848299080276E-9</v>
      </c>
      <c r="O109" s="286"/>
    </row>
    <row r="110" spans="1:15">
      <c r="A110" s="273"/>
      <c r="B110" s="291" t="s">
        <v>612</v>
      </c>
      <c r="C110" s="292"/>
      <c r="D110" s="292"/>
      <c r="E110" s="292"/>
      <c r="F110" s="292"/>
      <c r="G110" s="292"/>
      <c r="H110" s="293"/>
      <c r="I110" s="292"/>
      <c r="J110" s="292"/>
      <c r="K110" s="292"/>
      <c r="L110" s="292"/>
      <c r="M110" s="293"/>
      <c r="N110" s="294"/>
      <c r="O110" s="295"/>
    </row>
    <row r="111" spans="1:15">
      <c r="A111" s="28"/>
      <c r="B111" s="279" t="s">
        <v>613</v>
      </c>
      <c r="C111" s="301">
        <v>3.7020604599999998</v>
      </c>
      <c r="D111" s="301">
        <v>116335.13462675</v>
      </c>
      <c r="E111" s="280"/>
      <c r="F111" s="301"/>
      <c r="G111" s="301">
        <v>4370.3577194399995</v>
      </c>
      <c r="H111" s="301">
        <v>120709.19440665</v>
      </c>
      <c r="I111" s="301">
        <v>1553.8841923800001</v>
      </c>
      <c r="J111" s="301">
        <v>1.270210734317637</v>
      </c>
      <c r="K111" s="301">
        <v>53.409735759999997</v>
      </c>
      <c r="L111" s="301">
        <v>1608.5641388743177</v>
      </c>
      <c r="M111" s="301">
        <v>20107.05173592897</v>
      </c>
      <c r="N111" s="302">
        <v>8.991450413583657E-2</v>
      </c>
      <c r="O111" s="286"/>
    </row>
    <row r="112" spans="1:15">
      <c r="A112" s="28"/>
      <c r="B112" s="283" t="s">
        <v>614</v>
      </c>
      <c r="C112" s="296">
        <v>1748.5438219600001</v>
      </c>
      <c r="D112" s="296">
        <v>16404.941314030002</v>
      </c>
      <c r="E112" s="280"/>
      <c r="F112" s="296">
        <v>48.919133175818018</v>
      </c>
      <c r="G112" s="296">
        <v>606.98355569</v>
      </c>
      <c r="H112" s="296">
        <v>18809.387824855821</v>
      </c>
      <c r="I112" s="296">
        <v>600.72184867999999</v>
      </c>
      <c r="J112" s="296">
        <v>0.30361236691045179</v>
      </c>
      <c r="K112" s="296">
        <v>4.8558684400000001</v>
      </c>
      <c r="L112" s="296">
        <v>605.88132948691043</v>
      </c>
      <c r="M112" s="296">
        <v>7573.51661858638</v>
      </c>
      <c r="N112" s="297">
        <v>3.3867172585421837E-2</v>
      </c>
      <c r="O112" s="286"/>
    </row>
    <row r="113" spans="1:15">
      <c r="A113" s="28"/>
      <c r="B113" s="283" t="s">
        <v>616</v>
      </c>
      <c r="C113" s="296">
        <v>3.68056414</v>
      </c>
      <c r="D113" s="296">
        <v>24379.987398130001</v>
      </c>
      <c r="E113" s="280"/>
      <c r="F113" s="296"/>
      <c r="G113" s="296">
        <v>222.68433069</v>
      </c>
      <c r="H113" s="296">
        <v>24606.35229296</v>
      </c>
      <c r="I113" s="296">
        <v>218.37235515</v>
      </c>
      <c r="J113" s="296">
        <v>0.14197643883874525</v>
      </c>
      <c r="K113" s="296">
        <v>2.3559496499999999</v>
      </c>
      <c r="L113" s="296">
        <v>220.87028123883877</v>
      </c>
      <c r="M113" s="296">
        <v>2760.8785154854845</v>
      </c>
      <c r="N113" s="297">
        <v>1.2346067735807355E-2</v>
      </c>
      <c r="O113" s="286"/>
    </row>
    <row r="114" spans="1:15">
      <c r="A114" s="28"/>
      <c r="B114" s="283" t="s">
        <v>618</v>
      </c>
      <c r="C114" s="296">
        <v>2281.1390322100001</v>
      </c>
      <c r="D114" s="296">
        <v>2040.5430564100002</v>
      </c>
      <c r="E114" s="280"/>
      <c r="F114" s="296">
        <v>34.373508008501233</v>
      </c>
      <c r="G114" s="296"/>
      <c r="H114" s="296">
        <v>4356.0555966285019</v>
      </c>
      <c r="I114" s="296">
        <v>215.85121512999999</v>
      </c>
      <c r="J114" s="296">
        <v>3.289334275168883</v>
      </c>
      <c r="K114" s="296"/>
      <c r="L114" s="296">
        <v>219.14054940516888</v>
      </c>
      <c r="M114" s="296">
        <v>2739.2568675646112</v>
      </c>
      <c r="N114" s="297">
        <v>1.224938027625648E-2</v>
      </c>
      <c r="O114" s="286"/>
    </row>
    <row r="115" spans="1:15">
      <c r="A115" s="28"/>
      <c r="B115" s="287"/>
      <c r="C115" s="288"/>
      <c r="D115" s="288"/>
      <c r="E115" s="288"/>
      <c r="F115" s="288"/>
      <c r="G115" s="288"/>
      <c r="H115" s="288"/>
      <c r="I115" s="288"/>
      <c r="J115" s="288"/>
      <c r="K115" s="288"/>
      <c r="L115" s="288"/>
      <c r="M115" s="288"/>
      <c r="N115" s="289"/>
      <c r="O115" s="290"/>
    </row>
    <row r="116" spans="1:15">
      <c r="A116" s="28"/>
      <c r="B116" s="303" t="s">
        <v>619</v>
      </c>
      <c r="C116" s="284">
        <v>292.05993779999994</v>
      </c>
      <c r="D116" s="284">
        <v>72901.464553280006</v>
      </c>
      <c r="E116" s="284"/>
      <c r="F116" s="284">
        <v>535.82694841542968</v>
      </c>
      <c r="G116" s="284">
        <v>1850.04277897</v>
      </c>
      <c r="H116" s="285">
        <v>75579.394218465444</v>
      </c>
      <c r="I116" s="284">
        <v>1109.7670949499998</v>
      </c>
      <c r="J116" s="284">
        <v>31.819284626126105</v>
      </c>
      <c r="K116" s="284">
        <v>22.167362220000001</v>
      </c>
      <c r="L116" s="284">
        <v>1163.7537417961257</v>
      </c>
      <c r="M116" s="285">
        <v>14546.921772451571</v>
      </c>
      <c r="N116" s="286">
        <v>6.5050772985060845E-2</v>
      </c>
      <c r="O116" s="286"/>
    </row>
    <row r="117" spans="1:15">
      <c r="A117" s="304" t="s">
        <v>620</v>
      </c>
      <c r="B117" s="305" t="s">
        <v>191</v>
      </c>
      <c r="C117" s="306">
        <v>45662.144483930002</v>
      </c>
      <c r="D117" s="306">
        <v>907810.48502013041</v>
      </c>
      <c r="E117" s="306"/>
      <c r="F117" s="306">
        <v>1080.3799013538062</v>
      </c>
      <c r="G117" s="306">
        <v>20321.349232590001</v>
      </c>
      <c r="H117" s="307">
        <v>974874.35863800417</v>
      </c>
      <c r="I117" s="306">
        <v>17607.979554710004</v>
      </c>
      <c r="J117" s="306">
        <v>54.436341515062139</v>
      </c>
      <c r="K117" s="306">
        <v>227.51359106000001</v>
      </c>
      <c r="L117" s="306">
        <v>17889.929487285066</v>
      </c>
      <c r="M117" s="307">
        <v>223624.11859106334</v>
      </c>
      <c r="N117" s="308">
        <v>1.0000000000000002</v>
      </c>
      <c r="O117" s="308">
        <v>8.3211647924692714E-3</v>
      </c>
    </row>
  </sheetData>
  <mergeCells count="16">
    <mergeCell ref="N2:N4"/>
    <mergeCell ref="O2:O4"/>
    <mergeCell ref="C66:D67"/>
    <mergeCell ref="E66:F67"/>
    <mergeCell ref="G66:G68"/>
    <mergeCell ref="H66:H68"/>
    <mergeCell ref="I66:L67"/>
    <mergeCell ref="M66:M68"/>
    <mergeCell ref="N66:N68"/>
    <mergeCell ref="O66:O68"/>
    <mergeCell ref="C2:D3"/>
    <mergeCell ref="E2:F3"/>
    <mergeCell ref="G2:G4"/>
    <mergeCell ref="H2:H4"/>
    <mergeCell ref="I2:L3"/>
    <mergeCell ref="M2:M4"/>
  </mergeCells>
  <conditionalFormatting sqref="C5:M42 N6:O42 C43:O60 C69:M102 N70:O102 C103:O117">
    <cfRule type="cellIs" dxfId="3" priority="5" stopIfTrue="1" operator="lessThan">
      <formula>0</formula>
    </cfRule>
  </conditionalFormatting>
  <hyperlinks>
    <hyperlink ref="Q1" location="Index!A1" display="Index" xr:uid="{0CC71F25-E672-4284-B7FF-8BE3960AC8C5}"/>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13C2-AED8-4599-8E34-DEF9852FAA8B}">
  <dimension ref="A1:F5"/>
  <sheetViews>
    <sheetView showGridLines="0" zoomScaleNormal="100" workbookViewId="0">
      <selection activeCell="D2" sqref="D2"/>
    </sheetView>
  </sheetViews>
  <sheetFormatPr defaultColWidth="9.1796875" defaultRowHeight="10.5"/>
  <cols>
    <col min="1" max="1" width="9.1796875" style="2"/>
    <col min="2" max="2" width="55.453125" style="2" customWidth="1"/>
    <col min="3" max="3" width="18.453125" style="2" customWidth="1"/>
    <col min="4" max="4" width="22" style="2" customWidth="1"/>
    <col min="5" max="36" width="8.81640625" style="2" customWidth="1"/>
    <col min="37" max="16384" width="9.1796875" style="2"/>
  </cols>
  <sheetData>
    <row r="1" spans="1:6" ht="11" thickBot="1">
      <c r="A1" s="11" t="s">
        <v>622</v>
      </c>
      <c r="B1" s="11"/>
      <c r="C1" s="11"/>
      <c r="D1" s="11"/>
      <c r="F1" s="11" t="s">
        <v>143</v>
      </c>
    </row>
    <row r="2" spans="1:6" ht="11" thickBot="1">
      <c r="C2" s="313" t="s">
        <v>296</v>
      </c>
      <c r="D2" s="313" t="s">
        <v>503</v>
      </c>
    </row>
    <row r="3" spans="1:6">
      <c r="A3" s="304">
        <v>1</v>
      </c>
      <c r="B3" s="310" t="s">
        <v>200</v>
      </c>
      <c r="C3" s="311">
        <v>335804</v>
      </c>
      <c r="D3" s="311">
        <v>333707.51707655477</v>
      </c>
    </row>
    <row r="4" spans="1:6">
      <c r="A4" s="304">
        <v>2</v>
      </c>
      <c r="B4" s="207" t="s">
        <v>623</v>
      </c>
      <c r="C4" s="286">
        <v>8.1488688065572568E-3</v>
      </c>
      <c r="D4" s="286">
        <v>8.3211647924692714E-3</v>
      </c>
    </row>
    <row r="5" spans="1:6">
      <c r="A5" s="304">
        <v>3</v>
      </c>
      <c r="B5" s="310" t="s">
        <v>624</v>
      </c>
      <c r="C5" s="312">
        <v>2736.4227407171529</v>
      </c>
      <c r="D5" s="312">
        <v>2776.8352420797655</v>
      </c>
    </row>
  </sheetData>
  <conditionalFormatting sqref="C3:D5">
    <cfRule type="cellIs" dxfId="2" priority="1" stopIfTrue="1" operator="lessThan">
      <formula>0</formula>
    </cfRule>
  </conditionalFormatting>
  <hyperlinks>
    <hyperlink ref="F1" location="Index!A1" display="Index" xr:uid="{0705082C-96B5-4A05-BDAD-04B66FBEC6B4}"/>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0365-EB4C-4EF5-8ACD-14F97F52061A}">
  <sheetPr>
    <pageSetUpPr fitToPage="1"/>
  </sheetPr>
  <dimension ref="A1:E39"/>
  <sheetViews>
    <sheetView showGridLines="0" zoomScaleNormal="100" zoomScalePageLayoutView="85" workbookViewId="0">
      <selection activeCell="A23" sqref="A23"/>
    </sheetView>
  </sheetViews>
  <sheetFormatPr defaultColWidth="9.1796875" defaultRowHeight="10.5"/>
  <cols>
    <col min="1" max="1" width="9.1796875" style="2"/>
    <col min="2" max="2" width="78.81640625" style="2" customWidth="1"/>
    <col min="3" max="3" width="17.81640625" style="2" customWidth="1"/>
    <col min="4" max="4" width="8.1796875" style="2" customWidth="1"/>
    <col min="5" max="16384" width="9.1796875" style="2"/>
  </cols>
  <sheetData>
    <row r="1" spans="1:5" ht="11" thickBot="1">
      <c r="A1" s="11" t="s">
        <v>625</v>
      </c>
      <c r="B1" s="11"/>
      <c r="C1" s="11"/>
      <c r="E1" s="11" t="s">
        <v>143</v>
      </c>
    </row>
    <row r="2" spans="1:5" ht="11" thickBot="1">
      <c r="A2" s="225" t="s">
        <v>296</v>
      </c>
      <c r="B2" s="225"/>
      <c r="C2" s="309" t="s">
        <v>146</v>
      </c>
      <c r="D2" s="315"/>
    </row>
    <row r="3" spans="1:5">
      <c r="A3" s="316"/>
      <c r="B3" s="317"/>
      <c r="C3" s="318" t="s">
        <v>626</v>
      </c>
      <c r="D3" s="319"/>
    </row>
    <row r="4" spans="1:5">
      <c r="A4" s="320">
        <v>1</v>
      </c>
      <c r="B4" s="321" t="s">
        <v>627</v>
      </c>
      <c r="C4" s="322">
        <v>1086759.7560000001</v>
      </c>
      <c r="D4" s="324"/>
      <c r="E4" s="26"/>
    </row>
    <row r="5" spans="1:5" ht="21">
      <c r="A5" s="325">
        <v>2</v>
      </c>
      <c r="B5" s="326" t="s">
        <v>628</v>
      </c>
      <c r="C5" s="322"/>
      <c r="D5" s="329"/>
      <c r="E5" s="26"/>
    </row>
    <row r="6" spans="1:5" ht="21">
      <c r="A6" s="325">
        <v>3</v>
      </c>
      <c r="B6" s="326" t="s">
        <v>629</v>
      </c>
      <c r="C6" s="322"/>
      <c r="D6" s="332"/>
    </row>
    <row r="7" spans="1:5">
      <c r="A7" s="325">
        <v>4</v>
      </c>
      <c r="B7" s="333" t="s">
        <v>630</v>
      </c>
      <c r="C7" s="322"/>
      <c r="D7" s="335"/>
    </row>
    <row r="8" spans="1:5" ht="21">
      <c r="A8" s="325">
        <v>5</v>
      </c>
      <c r="B8" s="125" t="s">
        <v>631</v>
      </c>
      <c r="C8" s="322"/>
      <c r="D8" s="335"/>
    </row>
    <row r="9" spans="1:5">
      <c r="A9" s="325">
        <v>6</v>
      </c>
      <c r="B9" s="326" t="s">
        <v>632</v>
      </c>
      <c r="C9" s="322">
        <v>9624.4339999999993</v>
      </c>
      <c r="D9" s="338"/>
    </row>
    <row r="10" spans="1:5">
      <c r="A10" s="325">
        <v>7</v>
      </c>
      <c r="B10" s="326" t="s">
        <v>633</v>
      </c>
      <c r="C10" s="322"/>
      <c r="D10" s="338"/>
    </row>
    <row r="11" spans="1:5">
      <c r="A11" s="325">
        <v>8</v>
      </c>
      <c r="B11" s="326" t="s">
        <v>634</v>
      </c>
      <c r="C11" s="322">
        <v>20102.319308299997</v>
      </c>
      <c r="D11" s="335"/>
    </row>
    <row r="12" spans="1:5">
      <c r="A12" s="325">
        <v>9</v>
      </c>
      <c r="B12" s="326" t="s">
        <v>635</v>
      </c>
      <c r="C12" s="322">
        <v>5456.4002786199953</v>
      </c>
      <c r="D12" s="335"/>
    </row>
    <row r="13" spans="1:5">
      <c r="A13" s="325">
        <v>10</v>
      </c>
      <c r="B13" s="326" t="s">
        <v>636</v>
      </c>
      <c r="C13" s="322">
        <v>82517.421971569987</v>
      </c>
      <c r="D13" s="335"/>
    </row>
    <row r="14" spans="1:5" ht="21">
      <c r="A14" s="325">
        <v>11</v>
      </c>
      <c r="B14" s="125" t="s">
        <v>637</v>
      </c>
      <c r="C14" s="322"/>
      <c r="D14" s="340"/>
    </row>
    <row r="15" spans="1:5" ht="21">
      <c r="A15" s="325" t="s">
        <v>638</v>
      </c>
      <c r="B15" s="125" t="s">
        <v>639</v>
      </c>
      <c r="C15" s="322"/>
      <c r="D15" s="342"/>
    </row>
    <row r="16" spans="1:5" ht="21">
      <c r="A16" s="325" t="s">
        <v>640</v>
      </c>
      <c r="B16" s="125" t="s">
        <v>641</v>
      </c>
      <c r="C16" s="322"/>
      <c r="D16" s="342"/>
    </row>
    <row r="17" spans="1:4">
      <c r="A17" s="325">
        <v>12</v>
      </c>
      <c r="B17" s="326" t="s">
        <v>642</v>
      </c>
      <c r="C17" s="334">
        <v>-17699.786387719912</v>
      </c>
      <c r="D17" s="335"/>
    </row>
    <row r="18" spans="1:4">
      <c r="A18" s="325">
        <v>13</v>
      </c>
      <c r="B18" s="343" t="s">
        <v>238</v>
      </c>
      <c r="C18" s="708">
        <v>1186760.54517077</v>
      </c>
      <c r="D18" s="345"/>
    </row>
    <row r="22" spans="1:4" ht="11" thickBot="1">
      <c r="A22" s="11" t="s">
        <v>625</v>
      </c>
      <c r="B22" s="11"/>
      <c r="C22" s="11"/>
    </row>
    <row r="23" spans="1:4" ht="11" thickBot="1">
      <c r="A23" s="225" t="s">
        <v>503</v>
      </c>
      <c r="B23" s="225"/>
      <c r="C23" s="309" t="s">
        <v>146</v>
      </c>
    </row>
    <row r="24" spans="1:4">
      <c r="A24" s="316"/>
      <c r="B24" s="317"/>
      <c r="C24" s="318" t="s">
        <v>626</v>
      </c>
    </row>
    <row r="25" spans="1:4">
      <c r="A25" s="320">
        <v>1</v>
      </c>
      <c r="B25" s="321" t="s">
        <v>627</v>
      </c>
      <c r="C25" s="322">
        <v>1020545</v>
      </c>
    </row>
    <row r="26" spans="1:4" ht="21">
      <c r="A26" s="325">
        <v>2</v>
      </c>
      <c r="B26" s="326" t="s">
        <v>628</v>
      </c>
      <c r="C26" s="327"/>
    </row>
    <row r="27" spans="1:4" ht="21">
      <c r="A27" s="325">
        <v>3</v>
      </c>
      <c r="B27" s="326" t="s">
        <v>629</v>
      </c>
      <c r="C27" s="330"/>
    </row>
    <row r="28" spans="1:4">
      <c r="A28" s="325">
        <v>4</v>
      </c>
      <c r="B28" s="333" t="s">
        <v>630</v>
      </c>
      <c r="C28" s="334"/>
    </row>
    <row r="29" spans="1:4" ht="21">
      <c r="A29" s="325">
        <v>5</v>
      </c>
      <c r="B29" s="125" t="s">
        <v>631</v>
      </c>
      <c r="C29" s="334"/>
    </row>
    <row r="30" spans="1:4">
      <c r="A30" s="325">
        <v>6</v>
      </c>
      <c r="B30" s="326" t="s">
        <v>632</v>
      </c>
      <c r="C30" s="336">
        <v>-895</v>
      </c>
    </row>
    <row r="31" spans="1:4">
      <c r="A31" s="325">
        <v>7</v>
      </c>
      <c r="B31" s="326" t="s">
        <v>633</v>
      </c>
      <c r="C31" s="336"/>
    </row>
    <row r="32" spans="1:4">
      <c r="A32" s="325">
        <v>8</v>
      </c>
      <c r="B32" s="326" t="s">
        <v>634</v>
      </c>
      <c r="C32" s="334">
        <v>12927</v>
      </c>
    </row>
    <row r="33" spans="1:3">
      <c r="A33" s="325">
        <v>9</v>
      </c>
      <c r="B33" s="326" t="s">
        <v>635</v>
      </c>
      <c r="C33" s="334">
        <v>5900</v>
      </c>
    </row>
    <row r="34" spans="1:3">
      <c r="A34" s="325">
        <v>10</v>
      </c>
      <c r="B34" s="326" t="s">
        <v>636</v>
      </c>
      <c r="C34" s="334">
        <v>105076</v>
      </c>
    </row>
    <row r="35" spans="1:3" ht="21">
      <c r="A35" s="325">
        <v>11</v>
      </c>
      <c r="B35" s="125" t="s">
        <v>637</v>
      </c>
      <c r="C35" s="339"/>
    </row>
    <row r="36" spans="1:3" ht="21">
      <c r="A36" s="325" t="s">
        <v>638</v>
      </c>
      <c r="B36" s="125" t="s">
        <v>639</v>
      </c>
      <c r="C36" s="339"/>
    </row>
    <row r="37" spans="1:3" ht="21">
      <c r="A37" s="325" t="s">
        <v>640</v>
      </c>
      <c r="B37" s="125" t="s">
        <v>641</v>
      </c>
      <c r="C37" s="339"/>
    </row>
    <row r="38" spans="1:3">
      <c r="A38" s="325">
        <v>12</v>
      </c>
      <c r="B38" s="326" t="s">
        <v>642</v>
      </c>
      <c r="C38" s="334">
        <v>-13864</v>
      </c>
    </row>
    <row r="39" spans="1:3">
      <c r="A39" s="325">
        <v>13</v>
      </c>
      <c r="B39" s="343" t="s">
        <v>238</v>
      </c>
      <c r="C39" s="344">
        <v>1129689</v>
      </c>
    </row>
  </sheetData>
  <hyperlinks>
    <hyperlink ref="E1" location="Index!A1" display="Index" xr:uid="{8426F25C-274B-4089-967C-2A9CA201439C}"/>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EEB4-72AB-4B12-8C9F-41E5213D25A3}">
  <sheetPr>
    <pageSetUpPr fitToPage="1"/>
  </sheetPr>
  <dimension ref="A1:F72"/>
  <sheetViews>
    <sheetView showGridLines="0" zoomScaleNormal="100" workbookViewId="0">
      <selection activeCell="C2" sqref="C2"/>
    </sheetView>
  </sheetViews>
  <sheetFormatPr defaultColWidth="9.1796875" defaultRowHeight="10.5"/>
  <cols>
    <col min="1" max="1" width="8.54296875" style="346" customWidth="1"/>
    <col min="2" max="2" width="88.81640625" style="2" customWidth="1"/>
    <col min="3" max="4" width="26.81640625" style="2" bestFit="1" customWidth="1"/>
    <col min="5" max="16384" width="9.1796875" style="2"/>
  </cols>
  <sheetData>
    <row r="1" spans="1:6">
      <c r="A1" s="11" t="s">
        <v>643</v>
      </c>
      <c r="B1" s="11"/>
      <c r="C1" s="11"/>
      <c r="D1" s="11"/>
      <c r="F1" s="11" t="s">
        <v>143</v>
      </c>
    </row>
    <row r="2" spans="1:6" ht="11" thickBot="1">
      <c r="B2" s="314"/>
      <c r="C2" s="347" t="s">
        <v>644</v>
      </c>
      <c r="D2" s="347" t="s">
        <v>644</v>
      </c>
    </row>
    <row r="3" spans="1:6" ht="11" thickBot="1">
      <c r="B3" s="314"/>
      <c r="C3" s="309" t="s">
        <v>146</v>
      </c>
      <c r="D3" s="309" t="s">
        <v>147</v>
      </c>
    </row>
    <row r="4" spans="1:6" ht="11" thickBot="1">
      <c r="A4" s="1075"/>
      <c r="B4" s="1076"/>
      <c r="C4" s="313" t="s">
        <v>296</v>
      </c>
      <c r="D4" s="313" t="s">
        <v>503</v>
      </c>
    </row>
    <row r="5" spans="1:6">
      <c r="A5" s="348" t="s">
        <v>645</v>
      </c>
      <c r="B5" s="349"/>
      <c r="C5" s="350"/>
      <c r="D5" s="350"/>
    </row>
    <row r="6" spans="1:6">
      <c r="A6" s="68">
        <v>1</v>
      </c>
      <c r="B6" s="16" t="s">
        <v>646</v>
      </c>
      <c r="C6" s="322">
        <v>941903.81599999999</v>
      </c>
      <c r="D6" s="341">
        <v>908338</v>
      </c>
    </row>
    <row r="7" spans="1:6" ht="21">
      <c r="A7" s="268">
        <v>2</v>
      </c>
      <c r="B7" s="16" t="s">
        <v>647</v>
      </c>
      <c r="C7" s="322"/>
      <c r="D7" s="328"/>
    </row>
    <row r="8" spans="1:6">
      <c r="A8" s="268">
        <v>3</v>
      </c>
      <c r="B8" s="16" t="s">
        <v>648</v>
      </c>
      <c r="C8" s="322">
        <v>-5501.263207</v>
      </c>
      <c r="D8" s="341">
        <v>-7465</v>
      </c>
    </row>
    <row r="9" spans="1:6">
      <c r="A9" s="268">
        <v>4</v>
      </c>
      <c r="B9" s="16" t="s">
        <v>649</v>
      </c>
      <c r="C9" s="322"/>
      <c r="D9" s="328"/>
    </row>
    <row r="10" spans="1:6">
      <c r="A10" s="268">
        <v>5</v>
      </c>
      <c r="B10" s="351" t="s">
        <v>650</v>
      </c>
      <c r="C10" s="322"/>
      <c r="D10" s="328"/>
    </row>
    <row r="11" spans="1:6">
      <c r="A11" s="68">
        <v>6</v>
      </c>
      <c r="B11" s="16" t="s">
        <v>651</v>
      </c>
      <c r="C11" s="322">
        <v>-4731.7465606699998</v>
      </c>
      <c r="D11" s="341">
        <v>-5058</v>
      </c>
    </row>
    <row r="12" spans="1:6">
      <c r="A12" s="352">
        <v>7</v>
      </c>
      <c r="B12" s="353" t="s">
        <v>652</v>
      </c>
      <c r="C12" s="354">
        <v>931670.80623233004</v>
      </c>
      <c r="D12" s="354">
        <v>895815</v>
      </c>
    </row>
    <row r="13" spans="1:6">
      <c r="A13" s="355" t="s">
        <v>653</v>
      </c>
      <c r="B13" s="350"/>
      <c r="C13" s="356"/>
      <c r="D13" s="357"/>
    </row>
    <row r="14" spans="1:6">
      <c r="A14" s="13">
        <v>8</v>
      </c>
      <c r="B14" s="51" t="s">
        <v>654</v>
      </c>
      <c r="C14" s="360">
        <v>18883.775923040001</v>
      </c>
      <c r="D14" s="337">
        <v>16491</v>
      </c>
    </row>
    <row r="15" spans="1:6">
      <c r="A15" s="13" t="s">
        <v>655</v>
      </c>
      <c r="B15" s="358" t="s">
        <v>656</v>
      </c>
      <c r="C15" s="360"/>
      <c r="D15" s="328"/>
    </row>
    <row r="16" spans="1:6">
      <c r="A16" s="13">
        <v>9</v>
      </c>
      <c r="B16" s="16" t="s">
        <v>657</v>
      </c>
      <c r="C16" s="360">
        <v>27627.459614539996</v>
      </c>
      <c r="D16" s="360">
        <v>26172</v>
      </c>
    </row>
    <row r="17" spans="1:4">
      <c r="A17" s="13" t="s">
        <v>658</v>
      </c>
      <c r="B17" s="361" t="s">
        <v>659</v>
      </c>
      <c r="C17" s="360"/>
      <c r="D17" s="328"/>
    </row>
    <row r="18" spans="1:4">
      <c r="A18" s="13" t="s">
        <v>660</v>
      </c>
      <c r="B18" s="361" t="s">
        <v>661</v>
      </c>
      <c r="C18" s="360"/>
      <c r="D18" s="328"/>
    </row>
    <row r="19" spans="1:4">
      <c r="A19" s="54">
        <v>10</v>
      </c>
      <c r="B19" s="237" t="s">
        <v>662</v>
      </c>
      <c r="C19" s="360">
        <v>-2.4919193200000005</v>
      </c>
      <c r="D19" s="337">
        <v>-24</v>
      </c>
    </row>
    <row r="20" spans="1:4">
      <c r="A20" s="54" t="s">
        <v>663</v>
      </c>
      <c r="B20" s="15" t="s">
        <v>664</v>
      </c>
      <c r="C20" s="360"/>
      <c r="D20" s="328"/>
    </row>
    <row r="21" spans="1:4">
      <c r="A21" s="54" t="s">
        <v>665</v>
      </c>
      <c r="B21" s="362" t="s">
        <v>666</v>
      </c>
      <c r="C21" s="360"/>
      <c r="D21" s="328"/>
    </row>
    <row r="22" spans="1:4">
      <c r="A22" s="13">
        <v>11</v>
      </c>
      <c r="B22" s="16" t="s">
        <v>667</v>
      </c>
      <c r="C22" s="360">
        <v>11081.031220409999</v>
      </c>
      <c r="D22" s="360">
        <v>16320</v>
      </c>
    </row>
    <row r="23" spans="1:4">
      <c r="A23" s="13">
        <v>12</v>
      </c>
      <c r="B23" s="16" t="s">
        <v>668</v>
      </c>
      <c r="C23" s="360">
        <v>-8646.3835303700016</v>
      </c>
      <c r="D23" s="360">
        <v>-13763</v>
      </c>
    </row>
    <row r="24" spans="1:4">
      <c r="A24" s="363">
        <v>13</v>
      </c>
      <c r="B24" s="364" t="s">
        <v>669</v>
      </c>
      <c r="C24" s="354">
        <v>48943.391308299993</v>
      </c>
      <c r="D24" s="354">
        <v>45195</v>
      </c>
    </row>
    <row r="25" spans="1:4">
      <c r="A25" s="365" t="s">
        <v>670</v>
      </c>
      <c r="B25" s="366"/>
      <c r="C25" s="367"/>
      <c r="D25" s="368"/>
    </row>
    <row r="26" spans="1:4">
      <c r="A26" s="68">
        <v>14</v>
      </c>
      <c r="B26" s="16" t="s">
        <v>671</v>
      </c>
      <c r="C26" s="360">
        <v>173859.88399999999</v>
      </c>
      <c r="D26" s="337">
        <v>130287</v>
      </c>
    </row>
    <row r="27" spans="1:4">
      <c r="A27" s="68">
        <v>15</v>
      </c>
      <c r="B27" s="16" t="s">
        <v>672</v>
      </c>
      <c r="C27" s="360">
        <v>-54357.637000000002</v>
      </c>
      <c r="D27" s="359">
        <v>-50612</v>
      </c>
    </row>
    <row r="28" spans="1:4">
      <c r="A28" s="68">
        <v>16</v>
      </c>
      <c r="B28" s="16" t="s">
        <v>673</v>
      </c>
      <c r="C28" s="360">
        <v>5456.4002786199999</v>
      </c>
      <c r="D28" s="360">
        <v>5900</v>
      </c>
    </row>
    <row r="29" spans="1:4">
      <c r="A29" s="13" t="s">
        <v>674</v>
      </c>
      <c r="B29" s="16" t="s">
        <v>675</v>
      </c>
      <c r="C29" s="360"/>
      <c r="D29" s="328"/>
    </row>
    <row r="30" spans="1:4">
      <c r="A30" s="13">
        <v>17</v>
      </c>
      <c r="B30" s="16" t="s">
        <v>676</v>
      </c>
      <c r="C30" s="360"/>
      <c r="D30" s="328"/>
    </row>
    <row r="31" spans="1:4">
      <c r="A31" s="13" t="s">
        <v>677</v>
      </c>
      <c r="B31" s="16" t="s">
        <v>678</v>
      </c>
      <c r="C31" s="360"/>
      <c r="D31" s="328"/>
    </row>
    <row r="32" spans="1:4">
      <c r="A32" s="363">
        <v>18</v>
      </c>
      <c r="B32" s="364" t="s">
        <v>679</v>
      </c>
      <c r="C32" s="354">
        <v>124958.64727861999</v>
      </c>
      <c r="D32" s="354">
        <v>85575</v>
      </c>
    </row>
    <row r="33" spans="1:4">
      <c r="A33" s="355" t="s">
        <v>680</v>
      </c>
      <c r="B33" s="350"/>
      <c r="C33" s="356"/>
      <c r="D33" s="357"/>
    </row>
    <row r="34" spans="1:4">
      <c r="A34" s="68">
        <v>19</v>
      </c>
      <c r="B34" s="16" t="s">
        <v>681</v>
      </c>
      <c r="C34" s="337">
        <v>292080.359</v>
      </c>
      <c r="D34" s="337">
        <v>290096</v>
      </c>
    </row>
    <row r="35" spans="1:4">
      <c r="A35" s="68">
        <v>20</v>
      </c>
      <c r="B35" s="16" t="s">
        <v>682</v>
      </c>
      <c r="C35" s="337">
        <v>-203133.48079149</v>
      </c>
      <c r="D35" s="337">
        <v>-185020</v>
      </c>
    </row>
    <row r="36" spans="1:4" ht="21">
      <c r="A36" s="68">
        <v>21</v>
      </c>
      <c r="B36" s="369" t="s">
        <v>683</v>
      </c>
      <c r="C36" s="667"/>
      <c r="D36" s="323"/>
    </row>
    <row r="37" spans="1:4">
      <c r="A37" s="363">
        <v>22</v>
      </c>
      <c r="B37" s="364" t="s">
        <v>684</v>
      </c>
      <c r="C37" s="370">
        <v>88946.878208509996</v>
      </c>
      <c r="D37" s="370">
        <v>105076</v>
      </c>
    </row>
    <row r="38" spans="1:4" ht="11.25" customHeight="1">
      <c r="A38" s="371" t="s">
        <v>685</v>
      </c>
      <c r="B38" s="372"/>
      <c r="C38" s="373"/>
      <c r="D38" s="373"/>
    </row>
    <row r="39" spans="1:4">
      <c r="A39" s="13" t="s">
        <v>686</v>
      </c>
      <c r="B39" s="16" t="s">
        <v>687</v>
      </c>
      <c r="C39" s="327"/>
      <c r="D39" s="328"/>
    </row>
    <row r="40" spans="1:4">
      <c r="A40" s="13" t="s">
        <v>688</v>
      </c>
      <c r="B40" s="16" t="s">
        <v>689</v>
      </c>
      <c r="C40" s="327"/>
      <c r="D40" s="328"/>
    </row>
    <row r="41" spans="1:4">
      <c r="A41" s="228" t="s">
        <v>690</v>
      </c>
      <c r="B41" s="358" t="s">
        <v>691</v>
      </c>
      <c r="C41" s="327"/>
      <c r="D41" s="328"/>
    </row>
    <row r="42" spans="1:4">
      <c r="A42" s="228" t="s">
        <v>692</v>
      </c>
      <c r="B42" s="358" t="s">
        <v>693</v>
      </c>
      <c r="C42" s="327"/>
      <c r="D42" s="328"/>
    </row>
    <row r="43" spans="1:4">
      <c r="A43" s="228" t="s">
        <v>694</v>
      </c>
      <c r="B43" s="374" t="s">
        <v>695</v>
      </c>
      <c r="C43" s="327"/>
      <c r="D43" s="328"/>
    </row>
    <row r="44" spans="1:4">
      <c r="A44" s="228" t="s">
        <v>696</v>
      </c>
      <c r="B44" s="358" t="s">
        <v>697</v>
      </c>
      <c r="C44" s="359">
        <v>-7759.1778569799999</v>
      </c>
      <c r="D44" s="359">
        <v>-1972</v>
      </c>
    </row>
    <row r="45" spans="1:4">
      <c r="A45" s="228" t="s">
        <v>698</v>
      </c>
      <c r="B45" s="358" t="s">
        <v>699</v>
      </c>
      <c r="C45" s="668"/>
      <c r="D45" s="323"/>
    </row>
    <row r="46" spans="1:4">
      <c r="A46" s="228" t="s">
        <v>700</v>
      </c>
      <c r="B46" s="358" t="s">
        <v>701</v>
      </c>
      <c r="C46" s="668"/>
      <c r="D46" s="323"/>
    </row>
    <row r="47" spans="1:4">
      <c r="A47" s="228" t="s">
        <v>702</v>
      </c>
      <c r="B47" s="358" t="s">
        <v>703</v>
      </c>
      <c r="C47" s="668"/>
      <c r="D47" s="323"/>
    </row>
    <row r="48" spans="1:4">
      <c r="A48" s="228" t="s">
        <v>704</v>
      </c>
      <c r="B48" s="358" t="s">
        <v>705</v>
      </c>
      <c r="C48" s="668"/>
      <c r="D48" s="323"/>
    </row>
    <row r="49" spans="1:4">
      <c r="A49" s="228" t="s">
        <v>706</v>
      </c>
      <c r="B49" s="358" t="s">
        <v>707</v>
      </c>
      <c r="C49" s="669"/>
      <c r="D49" s="360"/>
    </row>
    <row r="50" spans="1:4">
      <c r="A50" s="228" t="s">
        <v>708</v>
      </c>
      <c r="B50" s="358" t="s">
        <v>709</v>
      </c>
      <c r="C50" s="669"/>
      <c r="D50" s="360"/>
    </row>
    <row r="51" spans="1:4">
      <c r="A51" s="375" t="s">
        <v>710</v>
      </c>
      <c r="B51" s="376" t="s">
        <v>711</v>
      </c>
      <c r="C51" s="389">
        <v>-7759.1778569799999</v>
      </c>
      <c r="D51" s="389">
        <v>-1972</v>
      </c>
    </row>
    <row r="52" spans="1:4" ht="11.25" customHeight="1">
      <c r="A52" s="377" t="s">
        <v>712</v>
      </c>
      <c r="B52" s="378"/>
      <c r="C52" s="378"/>
      <c r="D52" s="378"/>
    </row>
    <row r="53" spans="1:4">
      <c r="A53" s="68">
        <v>23</v>
      </c>
      <c r="B53" s="232" t="s">
        <v>466</v>
      </c>
      <c r="C53" s="379">
        <v>50764.528221550005</v>
      </c>
      <c r="D53" s="379">
        <v>53291</v>
      </c>
    </row>
    <row r="54" spans="1:4">
      <c r="A54" s="380">
        <v>24</v>
      </c>
      <c r="B54" s="381" t="s">
        <v>713</v>
      </c>
      <c r="C54" s="382">
        <v>1186760.5451707803</v>
      </c>
      <c r="D54" s="382">
        <v>1129689</v>
      </c>
    </row>
    <row r="55" spans="1:4" ht="11.25" customHeight="1">
      <c r="A55" s="377" t="s">
        <v>237</v>
      </c>
      <c r="B55" s="378"/>
      <c r="C55" s="383"/>
      <c r="D55" s="383"/>
    </row>
    <row r="56" spans="1:4">
      <c r="A56" s="68">
        <v>25</v>
      </c>
      <c r="B56" s="28" t="s">
        <v>239</v>
      </c>
      <c r="C56" s="670">
        <v>4.2799999999999998E-2</v>
      </c>
      <c r="D56" s="384">
        <v>4.7199999999999999E-2</v>
      </c>
    </row>
    <row r="57" spans="1:4">
      <c r="A57" s="13" t="s">
        <v>714</v>
      </c>
      <c r="B57" s="16" t="s">
        <v>715</v>
      </c>
      <c r="C57" s="670">
        <v>4.2799999999999998E-2</v>
      </c>
      <c r="D57" s="384">
        <v>4.7199999999999999E-2</v>
      </c>
    </row>
    <row r="58" spans="1:4">
      <c r="A58" s="13" t="s">
        <v>716</v>
      </c>
      <c r="B58" s="369" t="s">
        <v>717</v>
      </c>
      <c r="C58" s="670">
        <v>4.2799999999999998E-2</v>
      </c>
      <c r="D58" s="384">
        <v>4.7199999999999999E-2</v>
      </c>
    </row>
    <row r="59" spans="1:4">
      <c r="A59" s="13">
        <v>26</v>
      </c>
      <c r="B59" s="16" t="s">
        <v>718</v>
      </c>
      <c r="C59" s="677">
        <v>0.03</v>
      </c>
      <c r="D59" s="385">
        <v>0.03</v>
      </c>
    </row>
    <row r="60" spans="1:4">
      <c r="A60" s="13" t="s">
        <v>719</v>
      </c>
      <c r="B60" s="16" t="s">
        <v>242</v>
      </c>
      <c r="C60" s="678" t="s">
        <v>243</v>
      </c>
      <c r="D60" s="385"/>
    </row>
    <row r="61" spans="1:4">
      <c r="A61" s="13" t="s">
        <v>720</v>
      </c>
      <c r="B61" s="16" t="s">
        <v>220</v>
      </c>
      <c r="C61" s="678" t="s">
        <v>243</v>
      </c>
      <c r="D61" s="385"/>
    </row>
    <row r="62" spans="1:4">
      <c r="A62" s="13">
        <v>27</v>
      </c>
      <c r="B62" s="369" t="s">
        <v>249</v>
      </c>
      <c r="C62" s="677">
        <v>5.0000000000000001E-3</v>
      </c>
      <c r="D62" s="385">
        <v>5.0000000000000001E-3</v>
      </c>
    </row>
    <row r="63" spans="1:4">
      <c r="A63" s="66" t="s">
        <v>721</v>
      </c>
      <c r="B63" s="369" t="s">
        <v>251</v>
      </c>
      <c r="C63" s="679">
        <v>3.5000000000000003E-2</v>
      </c>
      <c r="D63" s="386">
        <v>3.5000000000000003E-2</v>
      </c>
    </row>
    <row r="64" spans="1:4" ht="11.25" customHeight="1">
      <c r="A64" s="371" t="s">
        <v>722</v>
      </c>
      <c r="B64" s="372"/>
      <c r="C64" s="387"/>
      <c r="D64" s="387"/>
    </row>
    <row r="65" spans="1:6">
      <c r="A65" s="66" t="s">
        <v>723</v>
      </c>
      <c r="B65" s="369" t="s">
        <v>724</v>
      </c>
      <c r="C65" s="330"/>
      <c r="D65" s="331"/>
      <c r="F65" s="388"/>
    </row>
    <row r="66" spans="1:6" ht="11.25" customHeight="1">
      <c r="A66" s="377" t="s">
        <v>725</v>
      </c>
      <c r="B66" s="378"/>
      <c r="C66" s="383"/>
      <c r="D66" s="383"/>
    </row>
    <row r="67" spans="1:6" ht="21">
      <c r="A67" s="13">
        <v>28</v>
      </c>
      <c r="B67" s="16" t="s">
        <v>726</v>
      </c>
      <c r="C67" s="379">
        <v>127410.93465409</v>
      </c>
      <c r="D67" s="379">
        <v>122773</v>
      </c>
      <c r="F67" s="113"/>
    </row>
    <row r="68" spans="1:6" ht="21">
      <c r="A68" s="13">
        <v>29</v>
      </c>
      <c r="B68" s="16" t="s">
        <v>727</v>
      </c>
      <c r="C68" s="379">
        <v>119502.24699999999</v>
      </c>
      <c r="D68" s="379">
        <v>79675</v>
      </c>
      <c r="F68" s="113"/>
    </row>
    <row r="69" spans="1:6" ht="31.5">
      <c r="A69" s="66">
        <v>30</v>
      </c>
      <c r="B69" s="369" t="s">
        <v>728</v>
      </c>
      <c r="C69" s="379">
        <v>1194669.2328248704</v>
      </c>
      <c r="D69" s="331">
        <v>1172787</v>
      </c>
      <c r="F69" s="388"/>
    </row>
    <row r="70" spans="1:6" ht="31.5">
      <c r="A70" s="66" t="s">
        <v>729</v>
      </c>
      <c r="B70" s="369" t="s">
        <v>730</v>
      </c>
      <c r="C70" s="379">
        <v>1194669.2328248704</v>
      </c>
      <c r="D70" s="331">
        <v>1172787</v>
      </c>
      <c r="F70" s="388"/>
    </row>
    <row r="71" spans="1:6" ht="31.5">
      <c r="A71" s="13">
        <v>31</v>
      </c>
      <c r="B71" s="16" t="s">
        <v>731</v>
      </c>
      <c r="C71" s="670">
        <v>4.2500000000000003E-2</v>
      </c>
      <c r="D71" s="384">
        <v>4.5400000000000003E-2</v>
      </c>
      <c r="F71" s="113"/>
    </row>
    <row r="72" spans="1:6" ht="31.5">
      <c r="A72" s="13" t="s">
        <v>732</v>
      </c>
      <c r="B72" s="16" t="s">
        <v>733</v>
      </c>
      <c r="C72" s="670">
        <v>4.2500000000000003E-2</v>
      </c>
      <c r="D72" s="384">
        <v>4.5400000000000003E-2</v>
      </c>
      <c r="F72" s="113"/>
    </row>
  </sheetData>
  <mergeCells count="1">
    <mergeCell ref="A4:B4"/>
  </mergeCells>
  <hyperlinks>
    <hyperlink ref="F1" location="Index!A1" display="Index" xr:uid="{DC3F6DDF-D3C8-4932-8F2A-7777DADD9ED1}"/>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66DAC-AA33-4B46-B49E-C0265DF2E1F2}">
  <sheetPr>
    <pageSetUpPr fitToPage="1"/>
  </sheetPr>
  <dimension ref="A1:E15"/>
  <sheetViews>
    <sheetView showGridLines="0" zoomScaleNormal="100" workbookViewId="0">
      <selection activeCell="P21" sqref="P21"/>
    </sheetView>
  </sheetViews>
  <sheetFormatPr defaultColWidth="9.26953125" defaultRowHeight="10.5"/>
  <cols>
    <col min="1" max="1" width="9.26953125" style="2"/>
    <col min="2" max="2" width="51.453125" style="2" customWidth="1"/>
    <col min="3" max="3" width="34.54296875" style="2" customWidth="1"/>
    <col min="4" max="16384" width="9.26953125" style="2"/>
  </cols>
  <sheetData>
    <row r="1" spans="1:5" ht="11" thickBot="1">
      <c r="A1" s="11" t="s">
        <v>734</v>
      </c>
      <c r="B1" s="11"/>
      <c r="C1" s="11"/>
      <c r="E1" s="11" t="s">
        <v>143</v>
      </c>
    </row>
    <row r="2" spans="1:5" ht="11" thickBot="1">
      <c r="A2" s="225" t="s">
        <v>296</v>
      </c>
      <c r="B2" s="225"/>
      <c r="C2" s="394" t="s">
        <v>146</v>
      </c>
    </row>
    <row r="3" spans="1:5">
      <c r="A3" s="28"/>
      <c r="B3" s="28"/>
      <c r="C3" s="390" t="s">
        <v>644</v>
      </c>
    </row>
    <row r="4" spans="1:5" ht="21">
      <c r="A4" s="391" t="s">
        <v>735</v>
      </c>
      <c r="B4" s="391" t="s">
        <v>736</v>
      </c>
      <c r="C4" s="709">
        <v>929378.26881869999</v>
      </c>
    </row>
    <row r="5" spans="1:5">
      <c r="A5" s="51" t="s">
        <v>737</v>
      </c>
      <c r="B5" s="392" t="s">
        <v>738</v>
      </c>
      <c r="C5" s="379">
        <v>33510.980000000003</v>
      </c>
    </row>
    <row r="6" spans="1:5">
      <c r="A6" s="51" t="s">
        <v>739</v>
      </c>
      <c r="B6" s="392" t="s">
        <v>740</v>
      </c>
      <c r="C6" s="379">
        <v>895867.28881870001</v>
      </c>
    </row>
    <row r="7" spans="1:5">
      <c r="A7" s="51" t="s">
        <v>741</v>
      </c>
      <c r="B7" s="392" t="s">
        <v>742</v>
      </c>
      <c r="C7" s="379">
        <v>9538.9703822499996</v>
      </c>
    </row>
    <row r="8" spans="1:5">
      <c r="A8" s="51" t="s">
        <v>743</v>
      </c>
      <c r="B8" s="392" t="s">
        <v>744</v>
      </c>
      <c r="C8" s="379">
        <v>173339.78719502999</v>
      </c>
    </row>
    <row r="9" spans="1:5" ht="21">
      <c r="A9" s="51" t="s">
        <v>745</v>
      </c>
      <c r="B9" s="393" t="s">
        <v>746</v>
      </c>
      <c r="C9" s="379">
        <v>12085.903552979998</v>
      </c>
    </row>
    <row r="10" spans="1:5">
      <c r="A10" s="51" t="s">
        <v>286</v>
      </c>
      <c r="B10" s="392" t="s">
        <v>328</v>
      </c>
      <c r="C10" s="379">
        <v>23594.70415224</v>
      </c>
    </row>
    <row r="11" spans="1:5">
      <c r="A11" s="51" t="s">
        <v>288</v>
      </c>
      <c r="B11" s="392" t="s">
        <v>747</v>
      </c>
      <c r="C11" s="379">
        <v>371125.91100213001</v>
      </c>
    </row>
    <row r="12" spans="1:5">
      <c r="A12" s="51" t="s">
        <v>290</v>
      </c>
      <c r="B12" s="392" t="s">
        <v>748</v>
      </c>
      <c r="C12" s="379">
        <v>76597.155219189997</v>
      </c>
    </row>
    <row r="13" spans="1:5">
      <c r="A13" s="51" t="s">
        <v>292</v>
      </c>
      <c r="B13" s="393" t="s">
        <v>331</v>
      </c>
      <c r="C13" s="379">
        <v>195622.73858809</v>
      </c>
    </row>
    <row r="14" spans="1:5">
      <c r="A14" s="51" t="s">
        <v>749</v>
      </c>
      <c r="B14" s="392" t="s">
        <v>750</v>
      </c>
      <c r="C14" s="379">
        <v>9780.736726789999</v>
      </c>
    </row>
    <row r="15" spans="1:5" ht="21">
      <c r="A15" s="51" t="s">
        <v>751</v>
      </c>
      <c r="B15" s="392" t="s">
        <v>752</v>
      </c>
      <c r="C15" s="379">
        <v>24181.382000000001</v>
      </c>
    </row>
  </sheetData>
  <hyperlinks>
    <hyperlink ref="E1" location="Index!A1" display="Index" xr:uid="{A6560CE1-BF98-41C3-9746-F3DD214F80C9}"/>
  </hyperlinks>
  <pageMargins left="0.70866141732283472" right="0.70866141732283472" top="0.74803149606299213" bottom="0.74803149606299213" header="0.31496062992125984" footer="0.31496062992125984"/>
  <pageSetup paperSize="9" orientation="landscape" verticalDpi="1200" r:id="rId1"/>
  <headerFooter>
    <oddHeader>&amp;CEN</oddHeader>
    <oddFooter>&amp;C1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DA1F-042C-4060-B2EB-4877E2AA23BA}">
  <dimension ref="A1:G93"/>
  <sheetViews>
    <sheetView showGridLines="0" zoomScaleNormal="100" zoomScalePageLayoutView="115" workbookViewId="0">
      <selection activeCell="A50" sqref="A50:B50"/>
    </sheetView>
  </sheetViews>
  <sheetFormatPr defaultColWidth="11.453125" defaultRowHeight="10.5"/>
  <cols>
    <col min="1" max="1" width="7.1796875" style="2" customWidth="1"/>
    <col min="2" max="2" width="72.453125" style="2" customWidth="1"/>
    <col min="3" max="3" width="28.453125" style="2" customWidth="1"/>
    <col min="4" max="4" width="27.54296875" style="2" bestFit="1" customWidth="1"/>
    <col min="5" max="5" width="28.453125" style="2" customWidth="1"/>
    <col min="6" max="16384" width="11.453125" style="2"/>
  </cols>
  <sheetData>
    <row r="1" spans="1:7" ht="15.75" customHeight="1">
      <c r="A1" s="11" t="s">
        <v>753</v>
      </c>
      <c r="B1" s="11"/>
      <c r="C1" s="11"/>
      <c r="D1" s="11"/>
      <c r="E1" s="11"/>
      <c r="G1" s="11" t="s">
        <v>143</v>
      </c>
    </row>
    <row r="2" spans="1:7" ht="21">
      <c r="A2" s="1037" t="s">
        <v>296</v>
      </c>
      <c r="B2" s="1038"/>
      <c r="C2" s="149" t="s">
        <v>266</v>
      </c>
      <c r="D2" s="149" t="s">
        <v>754</v>
      </c>
      <c r="E2" s="149" t="s">
        <v>755</v>
      </c>
    </row>
    <row r="3" spans="1:7" ht="10.5" customHeight="1">
      <c r="A3" s="150" t="s">
        <v>756</v>
      </c>
      <c r="B3" s="151"/>
      <c r="C3" s="151"/>
      <c r="D3" s="151"/>
      <c r="E3" s="151"/>
    </row>
    <row r="4" spans="1:7">
      <c r="A4" s="44">
        <v>1</v>
      </c>
      <c r="B4" s="152" t="s">
        <v>757</v>
      </c>
      <c r="C4" s="153">
        <v>44534.032396150003</v>
      </c>
      <c r="D4" s="153">
        <v>44534.032396150003</v>
      </c>
      <c r="E4" s="155"/>
    </row>
    <row r="5" spans="1:7">
      <c r="A5" s="44">
        <v>2</v>
      </c>
      <c r="B5" s="152" t="s">
        <v>758</v>
      </c>
      <c r="C5" s="153">
        <v>6230.4958253999994</v>
      </c>
      <c r="D5" s="153">
        <v>6230.4958253999994</v>
      </c>
      <c r="E5" s="155"/>
    </row>
    <row r="6" spans="1:7">
      <c r="A6" s="157">
        <v>3</v>
      </c>
      <c r="B6" s="158" t="s">
        <v>759</v>
      </c>
      <c r="C6" s="671"/>
      <c r="D6" s="672"/>
      <c r="E6" s="161"/>
    </row>
    <row r="7" spans="1:7">
      <c r="A7" s="157">
        <v>4</v>
      </c>
      <c r="B7" s="158" t="s">
        <v>759</v>
      </c>
      <c r="C7" s="671"/>
      <c r="D7" s="672"/>
      <c r="E7" s="161"/>
    </row>
    <row r="8" spans="1:7">
      <c r="A8" s="157">
        <v>5</v>
      </c>
      <c r="B8" s="158" t="s">
        <v>759</v>
      </c>
      <c r="C8" s="671"/>
      <c r="D8" s="672"/>
      <c r="E8" s="161"/>
    </row>
    <row r="9" spans="1:7">
      <c r="A9" s="44">
        <v>6</v>
      </c>
      <c r="B9" s="152" t="s">
        <v>760</v>
      </c>
      <c r="C9" s="153">
        <v>10461.808989430001</v>
      </c>
      <c r="D9" s="153">
        <v>10461.808989430001</v>
      </c>
      <c r="E9" s="155"/>
    </row>
    <row r="10" spans="1:7" ht="16.5" customHeight="1">
      <c r="A10" s="157">
        <v>7</v>
      </c>
      <c r="B10" s="158" t="s">
        <v>759</v>
      </c>
      <c r="C10" s="673"/>
      <c r="D10" s="674"/>
      <c r="E10" s="164"/>
    </row>
    <row r="11" spans="1:7">
      <c r="A11" s="157">
        <v>8</v>
      </c>
      <c r="B11" s="158" t="s">
        <v>759</v>
      </c>
      <c r="C11" s="673"/>
      <c r="D11" s="674"/>
      <c r="E11" s="164"/>
    </row>
    <row r="12" spans="1:7">
      <c r="A12" s="44">
        <v>11</v>
      </c>
      <c r="B12" s="165" t="s">
        <v>761</v>
      </c>
      <c r="C12" s="153">
        <v>61226.337210980004</v>
      </c>
      <c r="D12" s="153">
        <v>61226.337210980004</v>
      </c>
      <c r="E12" s="168"/>
    </row>
    <row r="13" spans="1:7" ht="15.75" customHeight="1">
      <c r="A13" s="169" t="s">
        <v>762</v>
      </c>
      <c r="B13" s="151"/>
      <c r="C13" s="170"/>
      <c r="D13" s="171"/>
      <c r="E13" s="151"/>
    </row>
    <row r="14" spans="1:7" ht="21">
      <c r="A14" s="44">
        <v>12</v>
      </c>
      <c r="B14" s="165" t="s">
        <v>763</v>
      </c>
      <c r="C14" s="153">
        <v>44379.848340989993</v>
      </c>
      <c r="D14" s="153">
        <v>44379.848340989993</v>
      </c>
      <c r="E14" s="168"/>
    </row>
    <row r="15" spans="1:7" ht="21">
      <c r="A15" s="44" t="s">
        <v>764</v>
      </c>
      <c r="B15" s="165" t="s">
        <v>765</v>
      </c>
      <c r="C15" s="153"/>
      <c r="D15" s="153"/>
      <c r="E15" s="174"/>
    </row>
    <row r="16" spans="1:7" s="12" customFormat="1" ht="21">
      <c r="A16" s="68" t="s">
        <v>766</v>
      </c>
      <c r="B16" s="165" t="s">
        <v>767</v>
      </c>
      <c r="C16" s="153">
        <v>119.79986606999999</v>
      </c>
      <c r="D16" s="153">
        <v>119.79986606999999</v>
      </c>
      <c r="E16" s="176"/>
    </row>
    <row r="17" spans="1:5" s="12" customFormat="1" ht="21">
      <c r="A17" s="68" t="s">
        <v>768</v>
      </c>
      <c r="B17" s="177" t="s">
        <v>769</v>
      </c>
      <c r="C17" s="153"/>
      <c r="D17" s="153"/>
      <c r="E17" s="176"/>
    </row>
    <row r="18" spans="1:5">
      <c r="A18" s="44">
        <v>13</v>
      </c>
      <c r="B18" s="177" t="s">
        <v>770</v>
      </c>
      <c r="C18" s="153"/>
      <c r="D18" s="153"/>
      <c r="E18" s="179"/>
    </row>
    <row r="19" spans="1:5">
      <c r="A19" s="68" t="s">
        <v>771</v>
      </c>
      <c r="B19" s="165" t="s">
        <v>772</v>
      </c>
      <c r="C19" s="153"/>
      <c r="D19" s="153"/>
      <c r="E19" s="179"/>
    </row>
    <row r="20" spans="1:5" ht="21">
      <c r="A20" s="44">
        <v>14</v>
      </c>
      <c r="B20" s="165" t="s">
        <v>773</v>
      </c>
      <c r="C20" s="153"/>
      <c r="D20" s="153"/>
      <c r="E20" s="179"/>
    </row>
    <row r="21" spans="1:5">
      <c r="A21" s="157">
        <v>15</v>
      </c>
      <c r="B21" s="158" t="s">
        <v>759</v>
      </c>
      <c r="C21" s="153"/>
      <c r="D21" s="154"/>
      <c r="E21" s="179"/>
    </row>
    <row r="22" spans="1:5">
      <c r="A22" s="157">
        <v>16</v>
      </c>
      <c r="B22" s="158" t="s">
        <v>759</v>
      </c>
      <c r="C22" s="162"/>
      <c r="D22" s="163"/>
      <c r="E22" s="180"/>
    </row>
    <row r="23" spans="1:5">
      <c r="A23" s="44">
        <v>17</v>
      </c>
      <c r="B23" s="152" t="s">
        <v>774</v>
      </c>
      <c r="C23" s="153">
        <v>44499.648207059996</v>
      </c>
      <c r="D23" s="153">
        <v>44499.648207059996</v>
      </c>
      <c r="E23" s="168"/>
    </row>
    <row r="24" spans="1:5">
      <c r="A24" s="68" t="s">
        <v>677</v>
      </c>
      <c r="B24" s="181" t="s">
        <v>775</v>
      </c>
      <c r="C24" s="153">
        <v>44499.648207059996</v>
      </c>
      <c r="D24" s="153">
        <v>44499.648207059996</v>
      </c>
      <c r="E24" s="168"/>
    </row>
    <row r="25" spans="1:5" ht="10.5" customHeight="1">
      <c r="A25" s="169" t="s">
        <v>776</v>
      </c>
      <c r="B25" s="169"/>
      <c r="C25" s="182"/>
      <c r="D25" s="183"/>
      <c r="E25" s="169"/>
    </row>
    <row r="26" spans="1:5">
      <c r="A26" s="44">
        <v>18</v>
      </c>
      <c r="B26" s="165" t="s">
        <v>777</v>
      </c>
      <c r="C26" s="153">
        <v>105725.98541804</v>
      </c>
      <c r="D26" s="153">
        <v>105725.98541804</v>
      </c>
      <c r="E26" s="168"/>
    </row>
    <row r="27" spans="1:5">
      <c r="A27" s="44">
        <v>19</v>
      </c>
      <c r="B27" s="165" t="s">
        <v>778</v>
      </c>
      <c r="C27" s="184"/>
      <c r="D27" s="186"/>
      <c r="E27" s="185"/>
    </row>
    <row r="28" spans="1:5">
      <c r="A28" s="44">
        <v>20</v>
      </c>
      <c r="B28" s="165" t="s">
        <v>779</v>
      </c>
      <c r="C28" s="184"/>
      <c r="E28" s="185"/>
    </row>
    <row r="29" spans="1:5">
      <c r="A29" s="157">
        <v>21</v>
      </c>
      <c r="B29" s="158" t="s">
        <v>759</v>
      </c>
      <c r="C29" s="159"/>
      <c r="D29" s="160"/>
      <c r="E29" s="161"/>
    </row>
    <row r="30" spans="1:5">
      <c r="A30" s="44">
        <v>22</v>
      </c>
      <c r="B30" s="165" t="s">
        <v>780</v>
      </c>
      <c r="C30" s="153">
        <v>105725.98541804</v>
      </c>
      <c r="D30" s="153">
        <v>105725.98541804</v>
      </c>
      <c r="E30" s="168"/>
    </row>
    <row r="31" spans="1:5">
      <c r="A31" s="68" t="s">
        <v>686</v>
      </c>
      <c r="B31" s="187" t="s">
        <v>781</v>
      </c>
      <c r="C31" s="153">
        <v>105725.98541804</v>
      </c>
      <c r="D31" s="188"/>
      <c r="E31" s="168"/>
    </row>
    <row r="32" spans="1:5" ht="11.25" customHeight="1">
      <c r="A32" s="189" t="s">
        <v>782</v>
      </c>
      <c r="B32" s="190"/>
      <c r="C32" s="191"/>
      <c r="D32" s="192"/>
      <c r="E32" s="190"/>
    </row>
    <row r="33" spans="1:5">
      <c r="A33" s="44">
        <v>23</v>
      </c>
      <c r="B33" s="165" t="s">
        <v>783</v>
      </c>
      <c r="C33" s="153">
        <v>335803.77875555999</v>
      </c>
      <c r="D33" s="153">
        <v>335803.77875555999</v>
      </c>
      <c r="E33" s="17"/>
    </row>
    <row r="34" spans="1:5">
      <c r="A34" s="44">
        <v>24</v>
      </c>
      <c r="B34" s="165" t="s">
        <v>238</v>
      </c>
      <c r="C34" s="153">
        <v>1186760.54517077</v>
      </c>
      <c r="D34" s="153">
        <v>1186760.54517077</v>
      </c>
      <c r="E34" s="179"/>
    </row>
    <row r="35" spans="1:5">
      <c r="A35" s="193" t="s">
        <v>784</v>
      </c>
      <c r="B35" s="194"/>
      <c r="C35" s="195"/>
      <c r="D35" s="196"/>
      <c r="E35" s="194"/>
    </row>
    <row r="36" spans="1:5">
      <c r="A36" s="44">
        <v>25</v>
      </c>
      <c r="B36" s="165" t="s">
        <v>785</v>
      </c>
      <c r="C36" s="670">
        <v>0.31484453751486996</v>
      </c>
      <c r="D36" s="710">
        <v>0.31484453751486996</v>
      </c>
      <c r="E36" s="179"/>
    </row>
    <row r="37" spans="1:5">
      <c r="A37" s="68" t="s">
        <v>406</v>
      </c>
      <c r="B37" s="187" t="s">
        <v>781</v>
      </c>
      <c r="C37" s="711">
        <v>0.31484453751486996</v>
      </c>
      <c r="D37" s="712">
        <v>0.31484453751486996</v>
      </c>
      <c r="E37" s="197"/>
    </row>
    <row r="38" spans="1:5">
      <c r="A38" s="44">
        <v>26</v>
      </c>
      <c r="B38" s="165" t="s">
        <v>786</v>
      </c>
      <c r="C38" s="711">
        <v>8.9087883691673003E-2</v>
      </c>
      <c r="D38" s="712">
        <v>8.9087883691673003E-2</v>
      </c>
      <c r="E38" s="179"/>
    </row>
    <row r="39" spans="1:5">
      <c r="A39" s="68" t="s">
        <v>719</v>
      </c>
      <c r="B39" s="187" t="s">
        <v>781</v>
      </c>
      <c r="C39" s="711">
        <v>8.9087883691673003E-2</v>
      </c>
      <c r="D39" s="712">
        <v>8.9087883691673003E-2</v>
      </c>
      <c r="E39" s="198"/>
    </row>
    <row r="40" spans="1:5">
      <c r="A40" s="44">
        <v>27</v>
      </c>
      <c r="B40" s="152" t="s">
        <v>787</v>
      </c>
      <c r="C40" s="711">
        <v>7.7299999999999994E-2</v>
      </c>
      <c r="D40" s="712">
        <v>7.7299999999999994E-2</v>
      </c>
      <c r="E40" s="179"/>
    </row>
    <row r="41" spans="1:5">
      <c r="A41" s="44">
        <v>28</v>
      </c>
      <c r="B41" s="152" t="s">
        <v>788</v>
      </c>
      <c r="C41" s="155"/>
      <c r="D41" s="712">
        <v>5.3100000000000001E-2</v>
      </c>
      <c r="E41" s="179"/>
    </row>
    <row r="42" spans="1:5">
      <c r="A42" s="44">
        <v>29</v>
      </c>
      <c r="B42" s="199" t="s">
        <v>471</v>
      </c>
      <c r="C42" s="711">
        <v>2.5000000000000001E-2</v>
      </c>
      <c r="D42" s="712">
        <v>2.5000000000000001E-2</v>
      </c>
      <c r="E42" s="155"/>
    </row>
    <row r="43" spans="1:5">
      <c r="A43" s="44">
        <v>30</v>
      </c>
      <c r="B43" s="199" t="s">
        <v>789</v>
      </c>
      <c r="C43" s="711">
        <v>8.1488688065572568E-3</v>
      </c>
      <c r="D43" s="712">
        <v>8.1488688065572568E-3</v>
      </c>
      <c r="E43" s="155"/>
    </row>
    <row r="44" spans="1:5">
      <c r="A44" s="44">
        <v>31</v>
      </c>
      <c r="B44" s="199" t="s">
        <v>475</v>
      </c>
      <c r="C44" s="711">
        <v>0</v>
      </c>
      <c r="D44" s="712">
        <v>0</v>
      </c>
      <c r="E44" s="200"/>
    </row>
    <row r="45" spans="1:5" ht="21">
      <c r="A45" s="44" t="s">
        <v>790</v>
      </c>
      <c r="B45" s="199" t="s">
        <v>791</v>
      </c>
      <c r="C45" s="711">
        <v>0.02</v>
      </c>
      <c r="D45" s="712">
        <v>0.02</v>
      </c>
      <c r="E45" s="185"/>
    </row>
    <row r="49" spans="1:5">
      <c r="A49" s="11" t="s">
        <v>753</v>
      </c>
      <c r="B49" s="11"/>
      <c r="C49" s="11"/>
      <c r="D49" s="11"/>
      <c r="E49" s="11"/>
    </row>
    <row r="50" spans="1:5" ht="21">
      <c r="A50" s="1037" t="s">
        <v>503</v>
      </c>
      <c r="B50" s="1038"/>
      <c r="C50" s="149" t="s">
        <v>266</v>
      </c>
      <c r="D50" s="149" t="s">
        <v>754</v>
      </c>
      <c r="E50" s="149" t="s">
        <v>755</v>
      </c>
    </row>
    <row r="51" spans="1:5">
      <c r="A51" s="150" t="s">
        <v>756</v>
      </c>
      <c r="B51" s="151"/>
      <c r="C51" s="151"/>
      <c r="D51" s="151"/>
      <c r="E51" s="151"/>
    </row>
    <row r="52" spans="1:5">
      <c r="A52" s="44">
        <v>1</v>
      </c>
      <c r="B52" s="152" t="s">
        <v>757</v>
      </c>
      <c r="C52" s="153">
        <v>45260</v>
      </c>
      <c r="D52" s="154">
        <v>45260</v>
      </c>
      <c r="E52" s="155"/>
    </row>
    <row r="53" spans="1:5">
      <c r="A53" s="44">
        <v>2</v>
      </c>
      <c r="B53" s="152" t="s">
        <v>758</v>
      </c>
      <c r="C53" s="153">
        <v>8032</v>
      </c>
      <c r="D53" s="156">
        <v>8032</v>
      </c>
      <c r="E53" s="155"/>
    </row>
    <row r="54" spans="1:5">
      <c r="A54" s="157">
        <v>3</v>
      </c>
      <c r="B54" s="158" t="s">
        <v>759</v>
      </c>
      <c r="C54" s="159"/>
      <c r="D54" s="160"/>
      <c r="E54" s="161"/>
    </row>
    <row r="55" spans="1:5">
      <c r="A55" s="157">
        <v>4</v>
      </c>
      <c r="B55" s="158" t="s">
        <v>759</v>
      </c>
      <c r="C55" s="159"/>
      <c r="D55" s="160"/>
      <c r="E55" s="161"/>
    </row>
    <row r="56" spans="1:5">
      <c r="A56" s="157">
        <v>5</v>
      </c>
      <c r="B56" s="158" t="s">
        <v>759</v>
      </c>
      <c r="C56" s="159"/>
      <c r="D56" s="160"/>
      <c r="E56" s="161"/>
    </row>
    <row r="57" spans="1:5">
      <c r="A57" s="44">
        <v>6</v>
      </c>
      <c r="B57" s="152" t="s">
        <v>760</v>
      </c>
      <c r="C57" s="153">
        <v>9902</v>
      </c>
      <c r="D57" s="154">
        <v>9902</v>
      </c>
      <c r="E57" s="155"/>
    </row>
    <row r="58" spans="1:5">
      <c r="A58" s="157">
        <v>7</v>
      </c>
      <c r="B58" s="158" t="s">
        <v>759</v>
      </c>
      <c r="C58" s="162"/>
      <c r="D58" s="163"/>
      <c r="E58" s="164"/>
    </row>
    <row r="59" spans="1:5">
      <c r="A59" s="157">
        <v>8</v>
      </c>
      <c r="B59" s="158" t="s">
        <v>759</v>
      </c>
      <c r="C59" s="162"/>
      <c r="D59" s="163"/>
      <c r="E59" s="164"/>
    </row>
    <row r="60" spans="1:5">
      <c r="A60" s="44">
        <v>11</v>
      </c>
      <c r="B60" s="165" t="s">
        <v>761</v>
      </c>
      <c r="C60" s="166">
        <v>63194</v>
      </c>
      <c r="D60" s="167">
        <v>63194</v>
      </c>
      <c r="E60" s="168"/>
    </row>
    <row r="61" spans="1:5">
      <c r="A61" s="169" t="s">
        <v>762</v>
      </c>
      <c r="B61" s="151"/>
      <c r="C61" s="170"/>
      <c r="D61" s="171"/>
      <c r="E61" s="151"/>
    </row>
    <row r="62" spans="1:5" ht="21">
      <c r="A62" s="44">
        <v>12</v>
      </c>
      <c r="B62" s="165" t="s">
        <v>763</v>
      </c>
      <c r="C62" s="166">
        <v>47934</v>
      </c>
      <c r="D62" s="167">
        <v>47934</v>
      </c>
      <c r="E62" s="168"/>
    </row>
    <row r="63" spans="1:5" ht="21">
      <c r="A63" s="44" t="s">
        <v>764</v>
      </c>
      <c r="B63" s="165" t="s">
        <v>765</v>
      </c>
      <c r="C63" s="172"/>
      <c r="D63" s="173"/>
      <c r="E63" s="174"/>
    </row>
    <row r="64" spans="1:5" ht="21">
      <c r="A64" s="68" t="s">
        <v>766</v>
      </c>
      <c r="B64" s="165" t="s">
        <v>767</v>
      </c>
      <c r="C64" s="175">
        <v>120</v>
      </c>
      <c r="D64" s="167">
        <v>120</v>
      </c>
      <c r="E64" s="176"/>
    </row>
    <row r="65" spans="1:5" ht="21">
      <c r="A65" s="68" t="s">
        <v>768</v>
      </c>
      <c r="B65" s="177" t="s">
        <v>769</v>
      </c>
      <c r="C65" s="175"/>
      <c r="D65" s="178"/>
      <c r="E65" s="176"/>
    </row>
    <row r="66" spans="1:5">
      <c r="A66" s="44">
        <v>13</v>
      </c>
      <c r="B66" s="177" t="s">
        <v>770</v>
      </c>
      <c r="C66" s="153"/>
      <c r="D66" s="154"/>
      <c r="E66" s="179"/>
    </row>
    <row r="67" spans="1:5">
      <c r="A67" s="68" t="s">
        <v>771</v>
      </c>
      <c r="B67" s="165" t="s">
        <v>772</v>
      </c>
      <c r="C67" s="153"/>
      <c r="D67" s="154"/>
      <c r="E67" s="179"/>
    </row>
    <row r="68" spans="1:5" ht="21">
      <c r="A68" s="44">
        <v>14</v>
      </c>
      <c r="B68" s="165" t="s">
        <v>773</v>
      </c>
      <c r="C68" s="153"/>
      <c r="D68" s="154"/>
      <c r="E68" s="179"/>
    </row>
    <row r="69" spans="1:5">
      <c r="A69" s="157">
        <v>15</v>
      </c>
      <c r="B69" s="158" t="s">
        <v>759</v>
      </c>
      <c r="C69" s="153"/>
      <c r="D69" s="154"/>
      <c r="E69" s="179"/>
    </row>
    <row r="70" spans="1:5">
      <c r="A70" s="157">
        <v>16</v>
      </c>
      <c r="B70" s="158" t="s">
        <v>759</v>
      </c>
      <c r="C70" s="162"/>
      <c r="D70" s="163"/>
      <c r="E70" s="180"/>
    </row>
    <row r="71" spans="1:5">
      <c r="A71" s="44">
        <v>17</v>
      </c>
      <c r="B71" s="152" t="s">
        <v>774</v>
      </c>
      <c r="C71" s="166">
        <v>48054</v>
      </c>
      <c r="D71" s="154">
        <v>48054</v>
      </c>
      <c r="E71" s="168"/>
    </row>
    <row r="72" spans="1:5">
      <c r="A72" s="68" t="s">
        <v>677</v>
      </c>
      <c r="B72" s="181" t="s">
        <v>775</v>
      </c>
      <c r="C72" s="166">
        <v>48054</v>
      </c>
      <c r="D72" s="154">
        <v>48054</v>
      </c>
      <c r="E72" s="168"/>
    </row>
    <row r="73" spans="1:5">
      <c r="A73" s="169" t="s">
        <v>776</v>
      </c>
      <c r="B73" s="169"/>
      <c r="C73" s="182"/>
      <c r="D73" s="183"/>
      <c r="E73" s="169"/>
    </row>
    <row r="74" spans="1:5">
      <c r="A74" s="44">
        <v>18</v>
      </c>
      <c r="B74" s="165" t="s">
        <v>777</v>
      </c>
      <c r="C74" s="166">
        <v>111247</v>
      </c>
      <c r="D74" s="167">
        <v>111247</v>
      </c>
      <c r="E74" s="168"/>
    </row>
    <row r="75" spans="1:5">
      <c r="A75" s="44">
        <v>19</v>
      </c>
      <c r="B75" s="165" t="s">
        <v>778</v>
      </c>
      <c r="C75" s="184"/>
      <c r="D75" s="167"/>
      <c r="E75" s="185"/>
    </row>
    <row r="76" spans="1:5">
      <c r="A76" s="44">
        <v>20</v>
      </c>
      <c r="B76" s="165" t="s">
        <v>779</v>
      </c>
      <c r="C76" s="184"/>
      <c r="D76" s="186"/>
      <c r="E76" s="185"/>
    </row>
    <row r="77" spans="1:5">
      <c r="A77" s="157">
        <v>21</v>
      </c>
      <c r="B77" s="158" t="s">
        <v>759</v>
      </c>
      <c r="C77" s="159"/>
      <c r="D77" s="160"/>
      <c r="E77" s="161"/>
    </row>
    <row r="78" spans="1:5">
      <c r="A78" s="44">
        <v>22</v>
      </c>
      <c r="B78" s="165" t="s">
        <v>780</v>
      </c>
      <c r="C78" s="166">
        <v>111247</v>
      </c>
      <c r="D78" s="167">
        <v>111247</v>
      </c>
      <c r="E78" s="168"/>
    </row>
    <row r="79" spans="1:5">
      <c r="A79" s="68" t="s">
        <v>686</v>
      </c>
      <c r="B79" s="187" t="s">
        <v>781</v>
      </c>
      <c r="C79" s="166">
        <v>111247</v>
      </c>
      <c r="D79" s="188"/>
      <c r="E79" s="168"/>
    </row>
    <row r="80" spans="1:5">
      <c r="A80" s="189" t="s">
        <v>782</v>
      </c>
      <c r="B80" s="190"/>
      <c r="C80" s="191"/>
      <c r="D80" s="192"/>
      <c r="E80" s="190"/>
    </row>
    <row r="81" spans="1:5">
      <c r="A81" s="44">
        <v>23</v>
      </c>
      <c r="B81" s="165" t="s">
        <v>783</v>
      </c>
      <c r="C81" s="166">
        <v>333708</v>
      </c>
      <c r="D81" s="167">
        <v>333708</v>
      </c>
      <c r="E81" s="17"/>
    </row>
    <row r="82" spans="1:5">
      <c r="A82" s="44">
        <v>24</v>
      </c>
      <c r="B82" s="165" t="s">
        <v>238</v>
      </c>
      <c r="C82" s="153">
        <v>1129689</v>
      </c>
      <c r="D82" s="154">
        <v>1129689</v>
      </c>
      <c r="E82" s="179"/>
    </row>
    <row r="83" spans="1:5">
      <c r="A83" s="193" t="s">
        <v>784</v>
      </c>
      <c r="B83" s="194"/>
      <c r="C83" s="195"/>
      <c r="D83" s="196"/>
      <c r="E83" s="194"/>
    </row>
    <row r="84" spans="1:5">
      <c r="A84" s="44">
        <v>25</v>
      </c>
      <c r="B84" s="165" t="s">
        <v>785</v>
      </c>
      <c r="C84" s="930">
        <v>0.33339999999999997</v>
      </c>
      <c r="D84" s="931">
        <v>0.33339999999999997</v>
      </c>
      <c r="E84" s="179"/>
    </row>
    <row r="85" spans="1:5">
      <c r="A85" s="68" t="s">
        <v>406</v>
      </c>
      <c r="B85" s="187" t="s">
        <v>781</v>
      </c>
      <c r="C85" s="932">
        <v>0.33339999999999997</v>
      </c>
      <c r="D85" s="933">
        <v>0.33339999999999997</v>
      </c>
      <c r="E85" s="197"/>
    </row>
    <row r="86" spans="1:5">
      <c r="A86" s="44">
        <v>26</v>
      </c>
      <c r="B86" s="165" t="s">
        <v>786</v>
      </c>
      <c r="C86" s="932">
        <v>9.8500000000000004E-2</v>
      </c>
      <c r="D86" s="933">
        <v>9.8500000000000004E-2</v>
      </c>
      <c r="E86" s="179"/>
    </row>
    <row r="87" spans="1:5">
      <c r="A87" s="68" t="s">
        <v>719</v>
      </c>
      <c r="B87" s="187" t="s">
        <v>781</v>
      </c>
      <c r="C87" s="932">
        <v>9.8500000000000004E-2</v>
      </c>
      <c r="D87" s="933">
        <v>9.8500000000000004E-2</v>
      </c>
      <c r="E87" s="198"/>
    </row>
    <row r="88" spans="1:5">
      <c r="A88" s="44">
        <v>27</v>
      </c>
      <c r="B88" s="152" t="s">
        <v>787</v>
      </c>
      <c r="C88" s="932">
        <v>8.1299999999999997E-2</v>
      </c>
      <c r="D88" s="933">
        <v>8.1299999999999997E-2</v>
      </c>
      <c r="E88" s="179"/>
    </row>
    <row r="89" spans="1:5">
      <c r="A89" s="44">
        <v>28</v>
      </c>
      <c r="B89" s="152" t="s">
        <v>788</v>
      </c>
      <c r="C89" s="932">
        <v>5.33E-2</v>
      </c>
      <c r="D89" s="933">
        <v>5.33E-2</v>
      </c>
      <c r="E89" s="179"/>
    </row>
    <row r="90" spans="1:5">
      <c r="A90" s="44">
        <v>29</v>
      </c>
      <c r="B90" s="199" t="s">
        <v>471</v>
      </c>
      <c r="C90" s="932">
        <v>2.5000000000000001E-2</v>
      </c>
      <c r="D90" s="933">
        <v>2.5000000000000001E-2</v>
      </c>
      <c r="E90" s="155"/>
    </row>
    <row r="91" spans="1:5">
      <c r="A91" s="44">
        <v>30</v>
      </c>
      <c r="B91" s="199" t="s">
        <v>789</v>
      </c>
      <c r="C91" s="932">
        <v>8.3000000000000001E-3</v>
      </c>
      <c r="D91" s="933">
        <v>8.3000000000000001E-3</v>
      </c>
      <c r="E91" s="155"/>
    </row>
    <row r="92" spans="1:5">
      <c r="A92" s="44">
        <v>31</v>
      </c>
      <c r="B92" s="199" t="s">
        <v>475</v>
      </c>
      <c r="C92" s="932">
        <v>0</v>
      </c>
      <c r="D92" s="933">
        <v>0</v>
      </c>
      <c r="E92" s="200"/>
    </row>
    <row r="93" spans="1:5" ht="21">
      <c r="A93" s="44" t="s">
        <v>790</v>
      </c>
      <c r="B93" s="199" t="s">
        <v>791</v>
      </c>
      <c r="C93" s="932">
        <v>0.02</v>
      </c>
      <c r="D93" s="933">
        <v>0.02</v>
      </c>
      <c r="E93" s="185"/>
    </row>
  </sheetData>
  <mergeCells count="2">
    <mergeCell ref="A2:B2"/>
    <mergeCell ref="A50:B50"/>
  </mergeCells>
  <hyperlinks>
    <hyperlink ref="G1" location="Index!A1" display="Index" xr:uid="{0034D684-E034-4D6C-8765-E98561190327}"/>
  </hyperlinks>
  <pageMargins left="0.31496062992125984" right="0.31496062992125984" top="0.74803149606299213" bottom="0.15748031496062992" header="0.31496062992125984" footer="0.31496062992125984"/>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5673-F95D-4182-A659-F65E8674F1AF}">
  <sheetPr>
    <pageSetUpPr fitToPage="1"/>
  </sheetPr>
  <dimension ref="A1:K33"/>
  <sheetViews>
    <sheetView showGridLines="0" zoomScaleNormal="100" zoomScalePageLayoutView="115" workbookViewId="0">
      <selection activeCell="I25" sqref="I25:I33"/>
    </sheetView>
  </sheetViews>
  <sheetFormatPr defaultColWidth="8.54296875" defaultRowHeight="10.5"/>
  <cols>
    <col min="1" max="1" width="5.54296875" style="202" customWidth="1"/>
    <col min="2" max="2" width="49.54296875" style="202" customWidth="1"/>
    <col min="3" max="8" width="14.453125" style="202" customWidth="1"/>
    <col min="9" max="9" width="18.453125" style="202" customWidth="1"/>
    <col min="10" max="10" width="14.453125" style="202" customWidth="1"/>
    <col min="11" max="16384" width="8.54296875" style="202"/>
  </cols>
  <sheetData>
    <row r="1" spans="1:11" ht="11" thickBot="1">
      <c r="A1" s="11" t="s">
        <v>792</v>
      </c>
      <c r="B1" s="11"/>
      <c r="C1" s="11"/>
      <c r="D1" s="11"/>
      <c r="E1" s="11"/>
      <c r="F1" s="11"/>
      <c r="G1" s="11"/>
      <c r="H1" s="11"/>
      <c r="I1" s="11"/>
      <c r="K1" s="11" t="s">
        <v>143</v>
      </c>
    </row>
    <row r="2" spans="1:11" s="203" customFormat="1" ht="11" thickBot="1">
      <c r="A2" s="201" t="s">
        <v>793</v>
      </c>
      <c r="B2" s="201"/>
      <c r="C2" s="675"/>
      <c r="D2" s="675"/>
      <c r="E2" s="675"/>
      <c r="F2" s="675"/>
      <c r="G2" s="675"/>
      <c r="H2" s="675"/>
      <c r="I2" s="225" t="s">
        <v>296</v>
      </c>
      <c r="J2" s="202"/>
      <c r="K2" s="202"/>
    </row>
    <row r="3" spans="1:11">
      <c r="A3" s="1077"/>
      <c r="B3" s="1078"/>
      <c r="C3" s="1083" t="s">
        <v>794</v>
      </c>
      <c r="D3" s="1083"/>
      <c r="E3" s="1083"/>
      <c r="F3" s="1083"/>
      <c r="G3" s="1083"/>
      <c r="H3" s="1083"/>
      <c r="I3" s="204" t="s">
        <v>795</v>
      </c>
    </row>
    <row r="4" spans="1:11">
      <c r="A4" s="1079"/>
      <c r="B4" s="1080"/>
      <c r="C4" s="204">
        <v>1</v>
      </c>
      <c r="D4" s="204">
        <v>2</v>
      </c>
      <c r="E4" s="204">
        <v>3</v>
      </c>
      <c r="F4" s="204">
        <v>7</v>
      </c>
      <c r="G4" s="204">
        <v>10</v>
      </c>
      <c r="H4" s="204">
        <v>11</v>
      </c>
      <c r="I4" s="1083"/>
    </row>
    <row r="5" spans="1:11">
      <c r="A5" s="1081"/>
      <c r="B5" s="1082"/>
      <c r="C5" s="205" t="s">
        <v>796</v>
      </c>
      <c r="D5" s="204"/>
      <c r="E5" s="204"/>
      <c r="F5" s="204"/>
      <c r="G5" s="204"/>
      <c r="H5" s="205" t="s">
        <v>797</v>
      </c>
      <c r="I5" s="1083"/>
    </row>
    <row r="6" spans="1:11" ht="52.5">
      <c r="A6" s="206">
        <v>1</v>
      </c>
      <c r="B6" s="207" t="s">
        <v>798</v>
      </c>
      <c r="C6" s="208" t="s">
        <v>799</v>
      </c>
      <c r="D6" s="208" t="s">
        <v>800</v>
      </c>
      <c r="E6" s="208" t="s">
        <v>801</v>
      </c>
      <c r="F6" s="208" t="s">
        <v>534</v>
      </c>
      <c r="G6" s="208" t="s">
        <v>802</v>
      </c>
      <c r="H6" s="208" t="s">
        <v>803</v>
      </c>
      <c r="I6" s="208"/>
    </row>
    <row r="7" spans="1:11">
      <c r="A7" s="206">
        <v>2</v>
      </c>
      <c r="B7" s="207" t="s">
        <v>804</v>
      </c>
      <c r="C7" s="209">
        <v>51558.7</v>
      </c>
      <c r="D7" s="209">
        <v>6131.8</v>
      </c>
      <c r="E7" s="209">
        <v>10432.200000000001</v>
      </c>
      <c r="F7" s="209">
        <v>50015</v>
      </c>
      <c r="G7" s="209"/>
      <c r="H7" s="209">
        <v>28</v>
      </c>
      <c r="I7" s="209">
        <v>118165.7</v>
      </c>
    </row>
    <row r="8" spans="1:11">
      <c r="A8" s="206">
        <v>3</v>
      </c>
      <c r="B8" s="207" t="s">
        <v>805</v>
      </c>
      <c r="C8" s="209"/>
      <c r="D8" s="209"/>
      <c r="E8" s="209"/>
      <c r="F8" s="209">
        <v>84.5</v>
      </c>
      <c r="G8" s="209"/>
      <c r="H8" s="209">
        <v>28</v>
      </c>
      <c r="I8" s="209">
        <v>112.5</v>
      </c>
    </row>
    <row r="9" spans="1:11">
      <c r="A9" s="206">
        <v>4</v>
      </c>
      <c r="B9" s="207" t="s">
        <v>806</v>
      </c>
      <c r="C9" s="209">
        <v>51558.7</v>
      </c>
      <c r="D9" s="209">
        <v>6131.8</v>
      </c>
      <c r="E9" s="209">
        <v>10432.200000000001</v>
      </c>
      <c r="F9" s="209">
        <v>49930.5</v>
      </c>
      <c r="G9" s="209"/>
      <c r="H9" s="209"/>
      <c r="I9" s="209">
        <v>118053.2</v>
      </c>
    </row>
    <row r="10" spans="1:11" ht="21">
      <c r="A10" s="206">
        <v>5</v>
      </c>
      <c r="B10" s="207" t="s">
        <v>807</v>
      </c>
      <c r="C10" s="209">
        <v>51558.7</v>
      </c>
      <c r="D10" s="209">
        <v>6131.8</v>
      </c>
      <c r="E10" s="209">
        <v>10432.200000000001</v>
      </c>
      <c r="F10" s="209">
        <v>44564.700000000004</v>
      </c>
      <c r="G10" s="209"/>
      <c r="H10" s="209"/>
      <c r="I10" s="209">
        <v>112687.4</v>
      </c>
    </row>
    <row r="11" spans="1:11">
      <c r="A11" s="206">
        <v>6</v>
      </c>
      <c r="B11" s="207" t="s">
        <v>808</v>
      </c>
      <c r="C11" s="209"/>
      <c r="D11" s="209"/>
      <c r="E11" s="209"/>
      <c r="F11" s="209">
        <v>4402.7</v>
      </c>
      <c r="G11" s="209"/>
      <c r="H11" s="209"/>
      <c r="I11" s="209">
        <v>4402.7</v>
      </c>
    </row>
    <row r="12" spans="1:11">
      <c r="A12" s="206">
        <v>7</v>
      </c>
      <c r="B12" s="207" t="s">
        <v>809</v>
      </c>
      <c r="C12" s="209"/>
      <c r="D12" s="209"/>
      <c r="E12" s="209"/>
      <c r="F12" s="209">
        <v>19926.5</v>
      </c>
      <c r="G12" s="209"/>
      <c r="H12" s="209"/>
      <c r="I12" s="209">
        <v>19926.5</v>
      </c>
    </row>
    <row r="13" spans="1:11">
      <c r="A13" s="206">
        <v>8</v>
      </c>
      <c r="B13" s="207" t="s">
        <v>810</v>
      </c>
      <c r="C13" s="209"/>
      <c r="D13" s="209"/>
      <c r="E13" s="209">
        <v>7873.4</v>
      </c>
      <c r="F13" s="209">
        <v>16649.599999999999</v>
      </c>
      <c r="G13" s="209"/>
      <c r="H13" s="209"/>
      <c r="I13" s="209">
        <v>24523</v>
      </c>
    </row>
    <row r="14" spans="1:11">
      <c r="A14" s="206">
        <v>9</v>
      </c>
      <c r="B14" s="207" t="s">
        <v>811</v>
      </c>
      <c r="C14" s="209"/>
      <c r="D14" s="209"/>
      <c r="E14" s="209">
        <v>2558.8000000000002</v>
      </c>
      <c r="F14" s="209">
        <v>3585.9</v>
      </c>
      <c r="G14" s="209"/>
      <c r="H14" s="209"/>
      <c r="I14" s="209">
        <v>6144.7000000000007</v>
      </c>
    </row>
    <row r="15" spans="1:11">
      <c r="A15" s="206">
        <v>10</v>
      </c>
      <c r="B15" s="207" t="s">
        <v>812</v>
      </c>
      <c r="C15" s="209">
        <v>51558.7</v>
      </c>
      <c r="D15" s="209">
        <v>6131.8</v>
      </c>
      <c r="E15" s="209"/>
      <c r="F15" s="209"/>
      <c r="G15" s="209"/>
      <c r="H15" s="209"/>
      <c r="I15" s="209">
        <v>57690.5</v>
      </c>
    </row>
    <row r="16" spans="1:11">
      <c r="A16" s="210"/>
      <c r="B16" s="211"/>
      <c r="C16" s="212"/>
      <c r="D16" s="212"/>
      <c r="E16" s="212"/>
      <c r="F16" s="212"/>
      <c r="G16" s="212"/>
      <c r="H16" s="212"/>
      <c r="I16" s="212"/>
    </row>
    <row r="19" spans="1:9" ht="11" thickBot="1">
      <c r="A19" s="11" t="s">
        <v>792</v>
      </c>
      <c r="B19" s="11"/>
      <c r="C19" s="11"/>
      <c r="D19" s="11"/>
      <c r="E19" s="11"/>
      <c r="F19" s="11"/>
      <c r="G19" s="11"/>
      <c r="H19" s="11"/>
      <c r="I19" s="11"/>
    </row>
    <row r="20" spans="1:9" ht="11" thickBot="1">
      <c r="A20" s="201" t="s">
        <v>793</v>
      </c>
      <c r="B20" s="201"/>
      <c r="C20" s="675"/>
      <c r="D20" s="675"/>
      <c r="E20" s="675"/>
      <c r="F20" s="675"/>
      <c r="G20" s="675"/>
      <c r="H20" s="675"/>
      <c r="I20" s="225" t="s">
        <v>503</v>
      </c>
    </row>
    <row r="21" spans="1:9">
      <c r="A21" s="1077"/>
      <c r="B21" s="1078"/>
      <c r="C21" s="1083" t="s">
        <v>794</v>
      </c>
      <c r="D21" s="1083"/>
      <c r="E21" s="1083"/>
      <c r="F21" s="1083"/>
      <c r="G21" s="1083"/>
      <c r="H21" s="1083"/>
      <c r="I21" s="204" t="s">
        <v>795</v>
      </c>
    </row>
    <row r="22" spans="1:9">
      <c r="A22" s="1079"/>
      <c r="B22" s="1080"/>
      <c r="C22" s="204">
        <v>1</v>
      </c>
      <c r="D22" s="204">
        <v>2</v>
      </c>
      <c r="E22" s="204">
        <v>3</v>
      </c>
      <c r="F22" s="204">
        <v>7</v>
      </c>
      <c r="G22" s="204">
        <v>10</v>
      </c>
      <c r="H22" s="204">
        <v>11</v>
      </c>
      <c r="I22" s="1083"/>
    </row>
    <row r="23" spans="1:9">
      <c r="A23" s="1081"/>
      <c r="B23" s="1082"/>
      <c r="C23" s="205" t="s">
        <v>796</v>
      </c>
      <c r="D23" s="204"/>
      <c r="E23" s="204"/>
      <c r="F23" s="204"/>
      <c r="G23" s="204"/>
      <c r="H23" s="205" t="s">
        <v>797</v>
      </c>
      <c r="I23" s="1083"/>
    </row>
    <row r="24" spans="1:9" ht="52.5">
      <c r="A24" s="206">
        <v>1</v>
      </c>
      <c r="B24" s="207" t="s">
        <v>798</v>
      </c>
      <c r="C24" s="208" t="s">
        <v>799</v>
      </c>
      <c r="D24" s="208" t="s">
        <v>800</v>
      </c>
      <c r="E24" s="208" t="s">
        <v>801</v>
      </c>
      <c r="F24" s="208" t="s">
        <v>534</v>
      </c>
      <c r="G24" s="208" t="s">
        <v>802</v>
      </c>
      <c r="H24" s="208" t="s">
        <v>803</v>
      </c>
      <c r="I24" s="208"/>
    </row>
    <row r="25" spans="1:9">
      <c r="A25" s="206">
        <v>2</v>
      </c>
      <c r="B25" s="207" t="s">
        <v>804</v>
      </c>
      <c r="C25" s="209">
        <v>50171</v>
      </c>
      <c r="D25" s="209">
        <v>7970</v>
      </c>
      <c r="E25" s="209">
        <v>9887</v>
      </c>
      <c r="F25" s="209">
        <v>50965</v>
      </c>
      <c r="G25" s="209"/>
      <c r="H25" s="209">
        <v>119</v>
      </c>
      <c r="I25" s="209">
        <f t="shared" ref="I25:I33" si="0">SUM(C25:H25)</f>
        <v>119112</v>
      </c>
    </row>
    <row r="26" spans="1:9">
      <c r="A26" s="206">
        <v>3</v>
      </c>
      <c r="B26" s="207" t="s">
        <v>805</v>
      </c>
      <c r="C26" s="209">
        <v>0</v>
      </c>
      <c r="D26" s="209"/>
      <c r="E26" s="209"/>
      <c r="F26" s="209">
        <v>73</v>
      </c>
      <c r="G26" s="209"/>
      <c r="H26" s="209">
        <v>119</v>
      </c>
      <c r="I26" s="209">
        <f t="shared" si="0"/>
        <v>192</v>
      </c>
    </row>
    <row r="27" spans="1:9">
      <c r="A27" s="206">
        <v>4</v>
      </c>
      <c r="B27" s="207" t="s">
        <v>806</v>
      </c>
      <c r="C27" s="209">
        <v>50171</v>
      </c>
      <c r="D27" s="209">
        <v>7970</v>
      </c>
      <c r="E27" s="209">
        <v>9887</v>
      </c>
      <c r="F27" s="209">
        <v>50891</v>
      </c>
      <c r="G27" s="209"/>
      <c r="H27" s="209"/>
      <c r="I27" s="209">
        <f t="shared" si="0"/>
        <v>118919</v>
      </c>
    </row>
    <row r="28" spans="1:9" ht="21">
      <c r="A28" s="206">
        <v>5</v>
      </c>
      <c r="B28" s="207" t="s">
        <v>807</v>
      </c>
      <c r="C28" s="209">
        <v>50171</v>
      </c>
      <c r="D28" s="209">
        <v>7970</v>
      </c>
      <c r="E28" s="209">
        <v>9887</v>
      </c>
      <c r="F28" s="209">
        <v>48054</v>
      </c>
      <c r="G28" s="209"/>
      <c r="H28" s="209"/>
      <c r="I28" s="209">
        <f t="shared" si="0"/>
        <v>116082</v>
      </c>
    </row>
    <row r="29" spans="1:9">
      <c r="A29" s="206">
        <v>6</v>
      </c>
      <c r="B29" s="207" t="s">
        <v>808</v>
      </c>
      <c r="C29" s="209"/>
      <c r="D29" s="209"/>
      <c r="E29" s="209"/>
      <c r="F29" s="209">
        <v>7929</v>
      </c>
      <c r="G29" s="209"/>
      <c r="H29" s="209"/>
      <c r="I29" s="209">
        <f t="shared" si="0"/>
        <v>7929</v>
      </c>
    </row>
    <row r="30" spans="1:9">
      <c r="A30" s="206">
        <v>7</v>
      </c>
      <c r="B30" s="207" t="s">
        <v>809</v>
      </c>
      <c r="C30" s="209"/>
      <c r="D30" s="209"/>
      <c r="E30" s="209"/>
      <c r="F30" s="209">
        <v>20872</v>
      </c>
      <c r="G30" s="209"/>
      <c r="H30" s="209"/>
      <c r="I30" s="209">
        <f t="shared" si="0"/>
        <v>20872</v>
      </c>
    </row>
    <row r="31" spans="1:9">
      <c r="A31" s="206">
        <v>8</v>
      </c>
      <c r="B31" s="207" t="s">
        <v>810</v>
      </c>
      <c r="C31" s="209"/>
      <c r="D31" s="209"/>
      <c r="E31" s="209">
        <v>8072</v>
      </c>
      <c r="F31" s="209">
        <v>15211</v>
      </c>
      <c r="G31" s="209"/>
      <c r="H31" s="209"/>
      <c r="I31" s="209">
        <f t="shared" si="0"/>
        <v>23283</v>
      </c>
    </row>
    <row r="32" spans="1:9">
      <c r="A32" s="206">
        <v>9</v>
      </c>
      <c r="B32" s="207" t="s">
        <v>811</v>
      </c>
      <c r="C32" s="209"/>
      <c r="D32" s="209"/>
      <c r="E32" s="209">
        <v>1815</v>
      </c>
      <c r="F32" s="209">
        <v>4042</v>
      </c>
      <c r="G32" s="209"/>
      <c r="H32" s="209"/>
      <c r="I32" s="209">
        <f t="shared" si="0"/>
        <v>5857</v>
      </c>
    </row>
    <row r="33" spans="1:9">
      <c r="A33" s="206">
        <v>10</v>
      </c>
      <c r="B33" s="207" t="s">
        <v>812</v>
      </c>
      <c r="C33" s="209">
        <v>50171</v>
      </c>
      <c r="D33" s="209">
        <v>7970</v>
      </c>
      <c r="E33" s="209"/>
      <c r="F33" s="209"/>
      <c r="G33" s="209"/>
      <c r="H33" s="209"/>
      <c r="I33" s="209">
        <f t="shared" si="0"/>
        <v>58141</v>
      </c>
    </row>
  </sheetData>
  <mergeCells count="6">
    <mergeCell ref="A3:B5"/>
    <mergeCell ref="C3:H3"/>
    <mergeCell ref="I4:I5"/>
    <mergeCell ref="A21:B23"/>
    <mergeCell ref="C21:H21"/>
    <mergeCell ref="I22:I23"/>
  </mergeCells>
  <conditionalFormatting sqref="C6:I16">
    <cfRule type="cellIs" dxfId="1" priority="1" stopIfTrue="1" operator="lessThan">
      <formula>0</formula>
    </cfRule>
  </conditionalFormatting>
  <conditionalFormatting sqref="C24:I33">
    <cfRule type="cellIs" dxfId="0" priority="5" stopIfTrue="1" operator="lessThan">
      <formula>0</formula>
    </cfRule>
  </conditionalFormatting>
  <hyperlinks>
    <hyperlink ref="K1" location="Index!A1" display="Index" xr:uid="{203549C9-D4D6-41CA-9AA9-12A102C1246E}"/>
  </hyperlinks>
  <pageMargins left="0.70866141732283472" right="0.70866141732283472" top="0.74803149606299213" bottom="0.74803149606299213" header="0.31496062992125984" footer="0.31496062992125984"/>
  <pageSetup paperSize="8" scale="83" orientation="portrait" r:id="rId1"/>
  <ignoredErrors>
    <ignoredError sqref="I25:I33"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B99C-C86C-4116-84FB-2095E2BB86FD}">
  <sheetPr>
    <pageSetUpPr fitToPage="1"/>
  </sheetPr>
  <dimension ref="A1:L33"/>
  <sheetViews>
    <sheetView showGridLines="0" zoomScaleNormal="100" workbookViewId="0">
      <selection activeCell="L1" sqref="L1"/>
    </sheetView>
  </sheetViews>
  <sheetFormatPr defaultColWidth="8.54296875" defaultRowHeight="10.5"/>
  <cols>
    <col min="1" max="1" width="9.453125" style="2" customWidth="1"/>
    <col min="2" max="2" width="43.81640625" style="2" customWidth="1"/>
    <col min="3" max="6" width="8.54296875" style="2" bestFit="1"/>
    <col min="7" max="7" width="14.453125" style="2" customWidth="1"/>
    <col min="8" max="8" width="17" style="2" customWidth="1"/>
    <col min="9" max="9" width="17.81640625" style="2" customWidth="1"/>
    <col min="10" max="10" width="20" style="2" customWidth="1"/>
    <col min="11" max="16384" width="8.54296875" style="2"/>
  </cols>
  <sheetData>
    <row r="1" spans="1:12" ht="11" thickBot="1">
      <c r="A1" s="11" t="s">
        <v>813</v>
      </c>
      <c r="B1" s="11"/>
      <c r="C1" s="11"/>
      <c r="D1" s="11"/>
      <c r="E1" s="11"/>
      <c r="F1" s="11"/>
      <c r="G1" s="11"/>
      <c r="H1" s="11"/>
      <c r="I1" s="11"/>
      <c r="J1" s="11"/>
      <c r="L1" s="11" t="s">
        <v>143</v>
      </c>
    </row>
    <row r="2" spans="1:12" ht="33.65" customHeight="1" thickBot="1">
      <c r="A2" s="225" t="s">
        <v>296</v>
      </c>
      <c r="B2" s="225"/>
      <c r="C2" s="1086" t="s">
        <v>814</v>
      </c>
      <c r="D2" s="1086"/>
      <c r="E2" s="1086"/>
      <c r="F2" s="1086"/>
      <c r="G2" s="1036" t="s">
        <v>815</v>
      </c>
      <c r="H2" s="1036"/>
      <c r="I2" s="1086" t="s">
        <v>816</v>
      </c>
      <c r="J2" s="1086"/>
    </row>
    <row r="3" spans="1:12">
      <c r="A3" s="369"/>
      <c r="B3" s="369"/>
      <c r="C3" s="1036" t="s">
        <v>817</v>
      </c>
      <c r="D3" s="1086" t="s">
        <v>818</v>
      </c>
      <c r="E3" s="1086"/>
      <c r="F3" s="1086"/>
      <c r="G3" s="1086" t="s">
        <v>819</v>
      </c>
      <c r="H3" s="1086" t="s">
        <v>820</v>
      </c>
      <c r="I3" s="395"/>
      <c r="J3" s="1086" t="s">
        <v>821</v>
      </c>
    </row>
    <row r="4" spans="1:12" ht="44.5" customHeight="1">
      <c r="A4" s="369"/>
      <c r="B4" s="369"/>
      <c r="C4" s="1036"/>
      <c r="D4" s="395"/>
      <c r="E4" s="21" t="s">
        <v>822</v>
      </c>
      <c r="F4" s="21" t="s">
        <v>823</v>
      </c>
      <c r="G4" s="1086"/>
      <c r="H4" s="1086"/>
      <c r="I4" s="395"/>
      <c r="J4" s="1086"/>
    </row>
    <row r="5" spans="1:12">
      <c r="A5" s="66" t="s">
        <v>824</v>
      </c>
      <c r="B5" s="369" t="s">
        <v>825</v>
      </c>
      <c r="C5" s="326">
        <v>0</v>
      </c>
      <c r="D5" s="326">
        <v>0</v>
      </c>
      <c r="E5" s="326">
        <v>0</v>
      </c>
      <c r="F5" s="396">
        <v>0</v>
      </c>
      <c r="G5" s="396">
        <v>0</v>
      </c>
      <c r="H5" s="396">
        <v>0</v>
      </c>
      <c r="I5" s="396">
        <v>0</v>
      </c>
      <c r="J5" s="396">
        <v>0</v>
      </c>
    </row>
    <row r="6" spans="1:12">
      <c r="A6" s="66" t="s">
        <v>565</v>
      </c>
      <c r="B6" s="369" t="s">
        <v>826</v>
      </c>
      <c r="C6" s="397">
        <v>7654.3040000000001</v>
      </c>
      <c r="D6" s="397">
        <v>5502.7240000000002</v>
      </c>
      <c r="E6" s="397">
        <v>5502.7240000000002</v>
      </c>
      <c r="F6" s="398">
        <v>5501.9769999999999</v>
      </c>
      <c r="G6" s="398">
        <v>-158.58600000000001</v>
      </c>
      <c r="H6" s="398">
        <v>-1810.6030000000001</v>
      </c>
      <c r="I6" s="398">
        <v>8183.692</v>
      </c>
      <c r="J6" s="398">
        <v>2628.4070000000002</v>
      </c>
    </row>
    <row r="7" spans="1:12">
      <c r="A7" s="448" t="s">
        <v>620</v>
      </c>
      <c r="B7" s="399" t="s">
        <v>827</v>
      </c>
      <c r="C7" s="397">
        <v>0</v>
      </c>
      <c r="D7" s="397">
        <v>0</v>
      </c>
      <c r="E7" s="397">
        <v>0</v>
      </c>
      <c r="F7" s="397">
        <v>0</v>
      </c>
      <c r="G7" s="397">
        <v>0</v>
      </c>
      <c r="H7" s="397">
        <v>0</v>
      </c>
      <c r="I7" s="398">
        <v>0</v>
      </c>
      <c r="J7" s="398">
        <v>0</v>
      </c>
    </row>
    <row r="8" spans="1:12">
      <c r="A8" s="448" t="s">
        <v>828</v>
      </c>
      <c r="B8" s="399" t="s">
        <v>829</v>
      </c>
      <c r="C8" s="397">
        <v>2.5609999999999999</v>
      </c>
      <c r="D8" s="397">
        <v>15.183</v>
      </c>
      <c r="E8" s="397">
        <v>15.183</v>
      </c>
      <c r="F8" s="397">
        <v>15.183</v>
      </c>
      <c r="G8" s="397">
        <v>-5.0000000000000001E-3</v>
      </c>
      <c r="H8" s="397">
        <v>-9.0999999999999998E-2</v>
      </c>
      <c r="I8" s="398">
        <v>17.184000000000001</v>
      </c>
      <c r="J8" s="398">
        <v>14.726000000000001</v>
      </c>
    </row>
    <row r="9" spans="1:12">
      <c r="A9" s="448" t="s">
        <v>830</v>
      </c>
      <c r="B9" s="399" t="s">
        <v>831</v>
      </c>
      <c r="C9" s="397">
        <v>1.7999999999999999E-2</v>
      </c>
      <c r="D9" s="397">
        <v>0</v>
      </c>
      <c r="E9" s="397">
        <v>0</v>
      </c>
      <c r="F9" s="397">
        <v>0</v>
      </c>
      <c r="G9" s="397">
        <v>0</v>
      </c>
      <c r="H9" s="397">
        <v>0</v>
      </c>
      <c r="I9" s="398">
        <v>0</v>
      </c>
      <c r="J9" s="398">
        <v>0</v>
      </c>
    </row>
    <row r="10" spans="1:12">
      <c r="A10" s="448" t="s">
        <v>832</v>
      </c>
      <c r="B10" s="399" t="s">
        <v>833</v>
      </c>
      <c r="C10" s="397">
        <v>67.153000000000006</v>
      </c>
      <c r="D10" s="397">
        <v>80.965000000000003</v>
      </c>
      <c r="E10" s="397">
        <v>80.965000000000003</v>
      </c>
      <c r="F10" s="397">
        <v>80.965000000000003</v>
      </c>
      <c r="G10" s="397">
        <v>-3.5190000000000001</v>
      </c>
      <c r="H10" s="397">
        <v>-53.631999999999998</v>
      </c>
      <c r="I10" s="398">
        <v>90.614000000000004</v>
      </c>
      <c r="J10" s="398">
        <v>26.952999999999999</v>
      </c>
    </row>
    <row r="11" spans="1:12">
      <c r="A11" s="448" t="s">
        <v>834</v>
      </c>
      <c r="B11" s="399" t="s">
        <v>835</v>
      </c>
      <c r="C11" s="397">
        <v>4845.3959999999997</v>
      </c>
      <c r="D11" s="397">
        <v>3511.4749999999999</v>
      </c>
      <c r="E11" s="397">
        <v>3511.4749999999999</v>
      </c>
      <c r="F11" s="397">
        <v>3511.4740000000002</v>
      </c>
      <c r="G11" s="397">
        <v>-129.36600000000001</v>
      </c>
      <c r="H11" s="397">
        <v>-1418.4639999999999</v>
      </c>
      <c r="I11" s="398">
        <v>4211.0209999999997</v>
      </c>
      <c r="J11" s="398">
        <v>1321.348</v>
      </c>
    </row>
    <row r="12" spans="1:12">
      <c r="A12" s="448" t="s">
        <v>836</v>
      </c>
      <c r="B12" s="399" t="s">
        <v>837</v>
      </c>
      <c r="C12" s="397">
        <v>2739.1759999999999</v>
      </c>
      <c r="D12" s="397">
        <v>1895.1010000000001</v>
      </c>
      <c r="E12" s="397">
        <v>1895.1010000000001</v>
      </c>
      <c r="F12" s="397">
        <v>1894.355</v>
      </c>
      <c r="G12" s="397">
        <v>-25.696000000000002</v>
      </c>
      <c r="H12" s="397">
        <v>-338.416</v>
      </c>
      <c r="I12" s="398">
        <v>3864.873</v>
      </c>
      <c r="J12" s="398">
        <v>1265.3800000000001</v>
      </c>
    </row>
    <row r="13" spans="1:12">
      <c r="A13" s="66" t="s">
        <v>838</v>
      </c>
      <c r="B13" s="369" t="s">
        <v>839</v>
      </c>
      <c r="C13" s="397">
        <v>0</v>
      </c>
      <c r="D13" s="397">
        <v>0</v>
      </c>
      <c r="E13" s="397">
        <v>0</v>
      </c>
      <c r="F13" s="397">
        <v>0</v>
      </c>
      <c r="G13" s="397">
        <v>0</v>
      </c>
      <c r="H13" s="397">
        <v>0</v>
      </c>
      <c r="I13" s="398">
        <v>0</v>
      </c>
      <c r="J13" s="398">
        <v>0</v>
      </c>
    </row>
    <row r="14" spans="1:12">
      <c r="A14" s="66" t="s">
        <v>840</v>
      </c>
      <c r="B14" s="369" t="s">
        <v>841</v>
      </c>
      <c r="C14" s="397">
        <v>1199.894</v>
      </c>
      <c r="D14" s="397">
        <v>114.626</v>
      </c>
      <c r="E14" s="397">
        <v>114.626</v>
      </c>
      <c r="F14" s="398">
        <v>114.626</v>
      </c>
      <c r="G14" s="398">
        <v>9.9079999999999995</v>
      </c>
      <c r="H14" s="398">
        <v>9.4809999999999999</v>
      </c>
      <c r="I14" s="398">
        <v>387.238</v>
      </c>
      <c r="J14" s="398">
        <v>52.618000000000002</v>
      </c>
    </row>
    <row r="15" spans="1:12">
      <c r="A15" s="66">
        <v>100</v>
      </c>
      <c r="B15" s="400" t="s">
        <v>191</v>
      </c>
      <c r="C15" s="401">
        <v>8854.1980000000003</v>
      </c>
      <c r="D15" s="401">
        <v>5617.35</v>
      </c>
      <c r="E15" s="401">
        <v>5617.35</v>
      </c>
      <c r="F15" s="402">
        <v>5616.6030000000001</v>
      </c>
      <c r="G15" s="402">
        <v>-168.494</v>
      </c>
      <c r="H15" s="402">
        <v>-1820.0840000000001</v>
      </c>
      <c r="I15" s="402">
        <v>8570.93</v>
      </c>
      <c r="J15" s="402">
        <v>2681.0250000000001</v>
      </c>
    </row>
    <row r="19" spans="1:10" ht="11" thickBot="1">
      <c r="A19" s="11" t="s">
        <v>813</v>
      </c>
      <c r="B19" s="11"/>
      <c r="C19" s="11"/>
      <c r="D19" s="11"/>
      <c r="E19" s="11"/>
      <c r="F19" s="11"/>
      <c r="G19" s="11"/>
      <c r="H19" s="11"/>
      <c r="I19" s="11"/>
      <c r="J19" s="11"/>
    </row>
    <row r="20" spans="1:10" ht="33.65" customHeight="1" thickBot="1">
      <c r="A20" s="225" t="s">
        <v>296</v>
      </c>
      <c r="B20" s="225"/>
      <c r="C20" s="1084" t="s">
        <v>814</v>
      </c>
      <c r="D20" s="1084"/>
      <c r="E20" s="1084"/>
      <c r="F20" s="1084"/>
      <c r="G20" s="1085" t="s">
        <v>815</v>
      </c>
      <c r="H20" s="1085"/>
      <c r="I20" s="1084" t="s">
        <v>816</v>
      </c>
      <c r="J20" s="1084"/>
    </row>
    <row r="21" spans="1:10">
      <c r="A21" s="369"/>
      <c r="B21" s="369"/>
      <c r="C21" s="1036" t="s">
        <v>817</v>
      </c>
      <c r="D21" s="1086" t="s">
        <v>818</v>
      </c>
      <c r="E21" s="1086"/>
      <c r="F21" s="1086"/>
      <c r="G21" s="1086" t="s">
        <v>819</v>
      </c>
      <c r="H21" s="1086" t="s">
        <v>820</v>
      </c>
      <c r="I21" s="395"/>
      <c r="J21" s="1086" t="s">
        <v>821</v>
      </c>
    </row>
    <row r="22" spans="1:10" ht="44.5" customHeight="1">
      <c r="A22" s="369"/>
      <c r="B22" s="369"/>
      <c r="C22" s="1036"/>
      <c r="D22" s="395"/>
      <c r="E22" s="21" t="s">
        <v>822</v>
      </c>
      <c r="F22" s="21" t="s">
        <v>823</v>
      </c>
      <c r="G22" s="1086"/>
      <c r="H22" s="1086"/>
      <c r="I22" s="395"/>
      <c r="J22" s="1086"/>
    </row>
    <row r="23" spans="1:10">
      <c r="A23" s="66" t="s">
        <v>824</v>
      </c>
      <c r="B23" s="369" t="s">
        <v>825</v>
      </c>
      <c r="C23" s="326">
        <v>0</v>
      </c>
      <c r="D23" s="326">
        <v>0</v>
      </c>
      <c r="E23" s="326">
        <v>0</v>
      </c>
      <c r="F23" s="396">
        <v>0</v>
      </c>
      <c r="G23" s="396">
        <v>0</v>
      </c>
      <c r="H23" s="396">
        <v>0</v>
      </c>
      <c r="I23" s="396">
        <v>0</v>
      </c>
      <c r="J23" s="396">
        <v>0</v>
      </c>
    </row>
    <row r="24" spans="1:10">
      <c r="A24" s="66" t="s">
        <v>565</v>
      </c>
      <c r="B24" s="369" t="s">
        <v>826</v>
      </c>
      <c r="C24" s="397">
        <v>7385.1710000000003</v>
      </c>
      <c r="D24" s="397">
        <v>5770.4750000000004</v>
      </c>
      <c r="E24" s="397">
        <v>5770.4750000000004</v>
      </c>
      <c r="F24" s="398">
        <v>5749.2939999999999</v>
      </c>
      <c r="G24" s="398">
        <v>-125.30800000000001</v>
      </c>
      <c r="H24" s="398">
        <v>-1813.0840000000001</v>
      </c>
      <c r="I24" s="398">
        <v>8373.15</v>
      </c>
      <c r="J24" s="398">
        <v>2738.154</v>
      </c>
    </row>
    <row r="25" spans="1:10">
      <c r="A25" s="448" t="s">
        <v>620</v>
      </c>
      <c r="B25" s="399" t="s">
        <v>827</v>
      </c>
      <c r="C25" s="397">
        <v>0</v>
      </c>
      <c r="D25" s="397">
        <v>0</v>
      </c>
      <c r="E25" s="397">
        <v>0</v>
      </c>
      <c r="F25" s="397">
        <v>0</v>
      </c>
      <c r="G25" s="397">
        <v>0</v>
      </c>
      <c r="H25" s="397">
        <v>0</v>
      </c>
      <c r="I25" s="398">
        <v>0</v>
      </c>
      <c r="J25" s="398">
        <v>0</v>
      </c>
    </row>
    <row r="26" spans="1:10">
      <c r="A26" s="448" t="s">
        <v>828</v>
      </c>
      <c r="B26" s="399" t="s">
        <v>829</v>
      </c>
      <c r="C26" s="397">
        <v>2.9510000000000001</v>
      </c>
      <c r="D26" s="397">
        <v>16.077000000000002</v>
      </c>
      <c r="E26" s="397">
        <v>16.077000000000002</v>
      </c>
      <c r="F26" s="397">
        <v>16.077000000000002</v>
      </c>
      <c r="G26" s="397">
        <v>-1E-3</v>
      </c>
      <c r="H26" s="397">
        <v>-0.18</v>
      </c>
      <c r="I26" s="398">
        <v>18.545999999999999</v>
      </c>
      <c r="J26" s="398">
        <v>15.698</v>
      </c>
    </row>
    <row r="27" spans="1:10">
      <c r="A27" s="448" t="s">
        <v>830</v>
      </c>
      <c r="B27" s="399" t="s">
        <v>831</v>
      </c>
      <c r="C27" s="397">
        <v>0</v>
      </c>
      <c r="D27" s="397">
        <v>0</v>
      </c>
      <c r="E27" s="397">
        <v>0</v>
      </c>
      <c r="F27" s="397">
        <v>0</v>
      </c>
      <c r="G27" s="397">
        <v>0</v>
      </c>
      <c r="H27" s="397">
        <v>0</v>
      </c>
      <c r="I27" s="398">
        <v>0</v>
      </c>
      <c r="J27" s="398">
        <v>0</v>
      </c>
    </row>
    <row r="28" spans="1:10">
      <c r="A28" s="448" t="s">
        <v>832</v>
      </c>
      <c r="B28" s="399" t="s">
        <v>833</v>
      </c>
      <c r="C28" s="397">
        <v>258.233</v>
      </c>
      <c r="D28" s="397">
        <v>88.010999999999996</v>
      </c>
      <c r="E28" s="397">
        <v>88.010999999999996</v>
      </c>
      <c r="F28" s="397">
        <v>88.010999999999996</v>
      </c>
      <c r="G28" s="397">
        <v>-5.9240000000000004</v>
      </c>
      <c r="H28" s="397">
        <v>-57.789000000000001</v>
      </c>
      <c r="I28" s="398">
        <v>205.572</v>
      </c>
      <c r="J28" s="398">
        <v>24.587</v>
      </c>
    </row>
    <row r="29" spans="1:10">
      <c r="A29" s="448" t="s">
        <v>834</v>
      </c>
      <c r="B29" s="399" t="s">
        <v>835</v>
      </c>
      <c r="C29" s="397">
        <v>4549.3270000000002</v>
      </c>
      <c r="D29" s="397">
        <v>3760.1469999999999</v>
      </c>
      <c r="E29" s="397">
        <v>3760.1469999999999</v>
      </c>
      <c r="F29" s="397">
        <v>3760.1469999999999</v>
      </c>
      <c r="G29" s="397">
        <v>-96.084000000000003</v>
      </c>
      <c r="H29" s="397">
        <v>-1420.674</v>
      </c>
      <c r="I29" s="398">
        <v>4460.4970000000003</v>
      </c>
      <c r="J29" s="398">
        <v>1421.97</v>
      </c>
    </row>
    <row r="30" spans="1:10">
      <c r="A30" s="448" t="s">
        <v>836</v>
      </c>
      <c r="B30" s="399" t="s">
        <v>837</v>
      </c>
      <c r="C30" s="397">
        <v>2574.66</v>
      </c>
      <c r="D30" s="397">
        <v>1906.24</v>
      </c>
      <c r="E30" s="397">
        <v>1906.24</v>
      </c>
      <c r="F30" s="397">
        <v>1885.059</v>
      </c>
      <c r="G30" s="397">
        <v>-23.298999999999999</v>
      </c>
      <c r="H30" s="397">
        <v>-334.44099999999997</v>
      </c>
      <c r="I30" s="398">
        <v>3688.5349999999999</v>
      </c>
      <c r="J30" s="398">
        <v>1275.8989999999999</v>
      </c>
    </row>
    <row r="31" spans="1:10">
      <c r="A31" s="66" t="s">
        <v>838</v>
      </c>
      <c r="B31" s="369" t="s">
        <v>839</v>
      </c>
      <c r="C31" s="397">
        <v>0</v>
      </c>
      <c r="D31" s="397">
        <v>0</v>
      </c>
      <c r="E31" s="397">
        <v>0</v>
      </c>
      <c r="F31" s="397">
        <v>0</v>
      </c>
      <c r="G31" s="397">
        <v>0</v>
      </c>
      <c r="H31" s="397">
        <v>0</v>
      </c>
      <c r="I31" s="398">
        <v>0</v>
      </c>
      <c r="J31" s="398">
        <v>0</v>
      </c>
    </row>
    <row r="32" spans="1:10">
      <c r="A32" s="66" t="s">
        <v>840</v>
      </c>
      <c r="B32" s="369" t="s">
        <v>841</v>
      </c>
      <c r="C32" s="397">
        <v>990.35199999999998</v>
      </c>
      <c r="D32" s="397">
        <v>202.30099999999999</v>
      </c>
      <c r="E32" s="397">
        <v>202.30099999999999</v>
      </c>
      <c r="F32" s="398">
        <v>202.30099999999999</v>
      </c>
      <c r="G32" s="398">
        <v>5.9489999999999998</v>
      </c>
      <c r="H32" s="398">
        <v>13.125999999999999</v>
      </c>
      <c r="I32" s="398">
        <v>486.92099999999999</v>
      </c>
      <c r="J32" s="398">
        <v>94.037999999999997</v>
      </c>
    </row>
    <row r="33" spans="1:10">
      <c r="A33" s="66">
        <v>100</v>
      </c>
      <c r="B33" s="400" t="s">
        <v>191</v>
      </c>
      <c r="C33" s="401">
        <v>8375.5229999999992</v>
      </c>
      <c r="D33" s="401">
        <v>5972.7759999999998</v>
      </c>
      <c r="E33" s="401">
        <v>5972.7759999999998</v>
      </c>
      <c r="F33" s="402">
        <v>5951.5950000000003</v>
      </c>
      <c r="G33" s="402">
        <v>-131.25700000000001</v>
      </c>
      <c r="H33" s="402">
        <v>-1826.21</v>
      </c>
      <c r="I33" s="402">
        <v>8860.0709999999999</v>
      </c>
      <c r="J33" s="402">
        <v>2832.192</v>
      </c>
    </row>
  </sheetData>
  <mergeCells count="16">
    <mergeCell ref="C2:F2"/>
    <mergeCell ref="G2:H2"/>
    <mergeCell ref="I2:J2"/>
    <mergeCell ref="C3:C4"/>
    <mergeCell ref="D3:F3"/>
    <mergeCell ref="G3:G4"/>
    <mergeCell ref="H3:H4"/>
    <mergeCell ref="J3:J4"/>
    <mergeCell ref="C20:F20"/>
    <mergeCell ref="G20:H20"/>
    <mergeCell ref="I20:J20"/>
    <mergeCell ref="C21:C22"/>
    <mergeCell ref="D21:F21"/>
    <mergeCell ref="G21:G22"/>
    <mergeCell ref="H21:H22"/>
    <mergeCell ref="J21:J22"/>
  </mergeCells>
  <hyperlinks>
    <hyperlink ref="L1" location="Index!A1" display="Index" xr:uid="{92D74BB4-63A5-4154-867A-07002C684190}"/>
  </hyperlinks>
  <pageMargins left="0.70866141732283472" right="0.70866141732283472" top="0.74803149606299213" bottom="0.74803149606299213" header="0.31496062992125984" footer="0.31496062992125984"/>
  <pageSetup paperSize="9" scale="40" fitToHeight="0" orientation="landscape" r:id="rId1"/>
  <headerFooter>
    <oddHeader>&amp;CEN
Annex XV</oddHeader>
    <oddFooter>&amp;C&amp;P</oddFooter>
  </headerFooter>
  <ignoredErrors>
    <ignoredError sqref="A23:A32 A5:A1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C87B2-A95F-47CB-A6E5-9889B659E3AE}">
  <dimension ref="A1:J80"/>
  <sheetViews>
    <sheetView showGridLines="0" zoomScaleNormal="100" workbookViewId="0">
      <selection activeCell="H70" sqref="H70"/>
    </sheetView>
  </sheetViews>
  <sheetFormatPr defaultColWidth="8.54296875" defaultRowHeight="10.5"/>
  <cols>
    <col min="1" max="1" width="21.54296875" style="2" customWidth="1"/>
    <col min="2" max="8" width="16.453125" style="2" customWidth="1"/>
    <col min="9" max="16384" width="8.54296875" style="2"/>
  </cols>
  <sheetData>
    <row r="1" spans="1:10">
      <c r="A1" s="11" t="s">
        <v>842</v>
      </c>
      <c r="B1" s="11"/>
      <c r="C1" s="11"/>
      <c r="D1" s="11"/>
      <c r="E1" s="11"/>
      <c r="F1" s="11"/>
      <c r="G1" s="11"/>
      <c r="H1" s="11"/>
      <c r="J1" s="11" t="s">
        <v>143</v>
      </c>
    </row>
    <row r="2" spans="1:10" ht="14.15" customHeight="1">
      <c r="A2" s="451" t="s">
        <v>296</v>
      </c>
      <c r="B2" s="1087" t="s">
        <v>843</v>
      </c>
      <c r="C2" s="1086"/>
      <c r="D2" s="1086"/>
      <c r="E2" s="1086"/>
      <c r="F2" s="1087" t="s">
        <v>844</v>
      </c>
      <c r="G2" s="1086" t="s">
        <v>845</v>
      </c>
      <c r="H2" s="1086" t="s">
        <v>846</v>
      </c>
    </row>
    <row r="3" spans="1:10" ht="33.65" customHeight="1">
      <c r="A3" s="403"/>
      <c r="B3" s="404"/>
      <c r="C3" s="1089" t="s">
        <v>847</v>
      </c>
      <c r="D3" s="1086"/>
      <c r="E3" s="1086" t="s">
        <v>848</v>
      </c>
      <c r="F3" s="1088"/>
      <c r="G3" s="1086"/>
      <c r="H3" s="1086"/>
    </row>
    <row r="4" spans="1:10">
      <c r="A4" s="403"/>
      <c r="B4" s="404"/>
      <c r="C4" s="1090"/>
      <c r="D4" s="1092" t="s">
        <v>822</v>
      </c>
      <c r="E4" s="1086"/>
      <c r="F4" s="1088"/>
      <c r="G4" s="1086"/>
      <c r="H4" s="1086"/>
    </row>
    <row r="5" spans="1:10" ht="10" customHeight="1">
      <c r="A5" s="405"/>
      <c r="B5" s="406"/>
      <c r="C5" s="1091"/>
      <c r="D5" s="1092"/>
      <c r="E5" s="1086"/>
      <c r="F5" s="1084"/>
      <c r="G5" s="1086"/>
      <c r="H5" s="1086"/>
    </row>
    <row r="6" spans="1:10">
      <c r="A6" s="407" t="s">
        <v>849</v>
      </c>
      <c r="B6" s="408">
        <v>1009604.335</v>
      </c>
      <c r="C6" s="409"/>
      <c r="D6" s="410">
        <v>12329.492</v>
      </c>
      <c r="E6" s="411"/>
      <c r="F6" s="412">
        <v>-5828.643</v>
      </c>
      <c r="G6" s="413"/>
      <c r="H6" s="414">
        <v>0</v>
      </c>
    </row>
    <row r="7" spans="1:10">
      <c r="A7" s="415" t="s">
        <v>568</v>
      </c>
      <c r="B7" s="416">
        <v>212649.326</v>
      </c>
      <c r="C7" s="417"/>
      <c r="D7" s="220">
        <v>1442.2349999999999</v>
      </c>
      <c r="E7" s="417"/>
      <c r="F7" s="418">
        <v>-836.85900000000004</v>
      </c>
      <c r="G7" s="419"/>
      <c r="H7" s="420">
        <v>0</v>
      </c>
    </row>
    <row r="8" spans="1:10">
      <c r="A8" s="415" t="s">
        <v>850</v>
      </c>
      <c r="B8" s="416">
        <v>148040.443</v>
      </c>
      <c r="C8" s="417"/>
      <c r="D8" s="220">
        <v>3173.154</v>
      </c>
      <c r="E8" s="417"/>
      <c r="F8" s="418">
        <v>-1124.366</v>
      </c>
      <c r="G8" s="419"/>
      <c r="H8" s="420">
        <v>0</v>
      </c>
    </row>
    <row r="9" spans="1:10">
      <c r="A9" s="415" t="s">
        <v>569</v>
      </c>
      <c r="B9" s="416">
        <v>164929.97500000001</v>
      </c>
      <c r="C9" s="417"/>
      <c r="D9" s="220">
        <v>1450.2190000000001</v>
      </c>
      <c r="E9" s="417"/>
      <c r="F9" s="418">
        <v>-752.11900000000003</v>
      </c>
      <c r="G9" s="419"/>
      <c r="H9" s="420">
        <v>0</v>
      </c>
    </row>
    <row r="10" spans="1:10">
      <c r="A10" s="415" t="s">
        <v>851</v>
      </c>
      <c r="B10" s="416">
        <v>29037.008999999998</v>
      </c>
      <c r="C10" s="417"/>
      <c r="D10" s="220">
        <v>187.60499999999999</v>
      </c>
      <c r="E10" s="417"/>
      <c r="F10" s="418">
        <v>-91.826999999999998</v>
      </c>
      <c r="G10" s="419"/>
      <c r="H10" s="420">
        <v>0</v>
      </c>
    </row>
    <row r="11" spans="1:10">
      <c r="A11" s="415" t="s">
        <v>574</v>
      </c>
      <c r="B11" s="416">
        <v>37733.22</v>
      </c>
      <c r="C11" s="417"/>
      <c r="D11" s="220">
        <v>139.249</v>
      </c>
      <c r="E11" s="417"/>
      <c r="F11" s="418">
        <v>-85.272999999999996</v>
      </c>
      <c r="G11" s="419"/>
      <c r="H11" s="420">
        <v>0</v>
      </c>
    </row>
    <row r="12" spans="1:10">
      <c r="A12" s="415" t="s">
        <v>605</v>
      </c>
      <c r="B12" s="416">
        <v>46161.413</v>
      </c>
      <c r="C12" s="417"/>
      <c r="D12" s="220">
        <v>461.57100000000003</v>
      </c>
      <c r="E12" s="417"/>
      <c r="F12" s="418">
        <v>-326.04700000000003</v>
      </c>
      <c r="G12" s="419"/>
      <c r="H12" s="420">
        <v>0</v>
      </c>
    </row>
    <row r="13" spans="1:10">
      <c r="A13" s="415" t="s">
        <v>604</v>
      </c>
      <c r="B13" s="416">
        <v>56685.358999999997</v>
      </c>
      <c r="C13" s="417"/>
      <c r="D13" s="220">
        <v>1548.595</v>
      </c>
      <c r="E13" s="417"/>
      <c r="F13" s="418">
        <v>-947.80700000000002</v>
      </c>
      <c r="G13" s="419"/>
      <c r="H13" s="420">
        <v>0</v>
      </c>
    </row>
    <row r="14" spans="1:10">
      <c r="A14" s="415" t="s">
        <v>614</v>
      </c>
      <c r="B14" s="416">
        <v>22175.577000000001</v>
      </c>
      <c r="C14" s="417"/>
      <c r="D14" s="220">
        <v>391.83</v>
      </c>
      <c r="E14" s="417"/>
      <c r="F14" s="418">
        <v>-236.846</v>
      </c>
      <c r="G14" s="419"/>
      <c r="H14" s="420">
        <v>0</v>
      </c>
    </row>
    <row r="15" spans="1:10">
      <c r="A15" s="415" t="s">
        <v>852</v>
      </c>
      <c r="B15" s="416">
        <v>78251.64</v>
      </c>
      <c r="C15" s="417"/>
      <c r="D15" s="220">
        <v>1301.079</v>
      </c>
      <c r="E15" s="417"/>
      <c r="F15" s="418">
        <v>-529.70600000000002</v>
      </c>
      <c r="G15" s="419"/>
      <c r="H15" s="420">
        <v>0</v>
      </c>
    </row>
    <row r="16" spans="1:10">
      <c r="A16" s="415" t="s">
        <v>853</v>
      </c>
      <c r="B16" s="416">
        <v>88927.039000000004</v>
      </c>
      <c r="C16" s="417"/>
      <c r="D16" s="220">
        <v>926.69</v>
      </c>
      <c r="E16" s="417"/>
      <c r="F16" s="418">
        <v>-455.85399999999998</v>
      </c>
      <c r="G16" s="419"/>
      <c r="H16" s="420">
        <v>0</v>
      </c>
    </row>
    <row r="17" spans="1:8">
      <c r="A17" s="415" t="s">
        <v>854</v>
      </c>
      <c r="B17" s="416">
        <v>2040.3789999999999</v>
      </c>
      <c r="C17" s="417"/>
      <c r="D17" s="220">
        <v>193.416</v>
      </c>
      <c r="E17" s="417"/>
      <c r="F17" s="418">
        <v>-20.832000000000001</v>
      </c>
      <c r="G17" s="419"/>
      <c r="H17" s="420">
        <v>0</v>
      </c>
    </row>
    <row r="18" spans="1:8">
      <c r="A18" s="415" t="s">
        <v>855</v>
      </c>
      <c r="B18" s="416">
        <v>58855.266000000003</v>
      </c>
      <c r="C18" s="421"/>
      <c r="D18" s="333">
        <v>603.13900000000001</v>
      </c>
      <c r="E18" s="421"/>
      <c r="F18" s="418">
        <v>-340.54599999999999</v>
      </c>
      <c r="G18" s="422"/>
      <c r="H18" s="420">
        <v>0</v>
      </c>
    </row>
    <row r="19" spans="1:8">
      <c r="A19" s="415" t="s">
        <v>571</v>
      </c>
      <c r="B19" s="416">
        <v>54181.446000000004</v>
      </c>
      <c r="C19" s="421"/>
      <c r="D19" s="333">
        <v>510.24700000000001</v>
      </c>
      <c r="E19" s="421"/>
      <c r="F19" s="418">
        <v>-80.19</v>
      </c>
      <c r="G19" s="422"/>
      <c r="H19" s="420">
        <v>0</v>
      </c>
    </row>
    <row r="20" spans="1:8">
      <c r="A20" s="415" t="s">
        <v>619</v>
      </c>
      <c r="B20" s="416">
        <v>9936.2430000000004</v>
      </c>
      <c r="C20" s="421"/>
      <c r="D20" s="333">
        <v>0.46300000000000002</v>
      </c>
      <c r="E20" s="421"/>
      <c r="F20" s="418">
        <v>-0.371</v>
      </c>
      <c r="G20" s="422"/>
      <c r="H20" s="420">
        <v>0</v>
      </c>
    </row>
    <row r="21" spans="1:8">
      <c r="A21" s="423" t="s">
        <v>856</v>
      </c>
      <c r="B21" s="410">
        <v>292080.359</v>
      </c>
      <c r="C21" s="411"/>
      <c r="D21" s="410">
        <v>615.46699999999998</v>
      </c>
      <c r="E21" s="411"/>
      <c r="F21" s="413"/>
      <c r="G21" s="410">
        <v>116.38800000000001</v>
      </c>
      <c r="H21" s="424"/>
    </row>
    <row r="22" spans="1:8">
      <c r="A22" s="415" t="s">
        <v>568</v>
      </c>
      <c r="B22" s="220">
        <v>50001.527999999998</v>
      </c>
      <c r="C22" s="417"/>
      <c r="D22" s="220">
        <v>210.03700000000001</v>
      </c>
      <c r="E22" s="417"/>
      <c r="F22" s="419"/>
      <c r="G22" s="220">
        <v>10.907</v>
      </c>
      <c r="H22" s="425"/>
    </row>
    <row r="23" spans="1:8">
      <c r="A23" s="415" t="s">
        <v>850</v>
      </c>
      <c r="B23" s="220">
        <v>34422.591</v>
      </c>
      <c r="C23" s="417"/>
      <c r="D23" s="220">
        <v>176.89099999999999</v>
      </c>
      <c r="E23" s="417"/>
      <c r="F23" s="419"/>
      <c r="G23" s="220">
        <v>49.456000000000003</v>
      </c>
      <c r="H23" s="425"/>
    </row>
    <row r="24" spans="1:8">
      <c r="A24" s="415" t="s">
        <v>569</v>
      </c>
      <c r="B24" s="220">
        <v>33256.351000000002</v>
      </c>
      <c r="C24" s="417"/>
      <c r="D24" s="220">
        <v>32.865000000000002</v>
      </c>
      <c r="E24" s="417"/>
      <c r="F24" s="419"/>
      <c r="G24" s="220">
        <v>4.758</v>
      </c>
      <c r="H24" s="425"/>
    </row>
    <row r="25" spans="1:8">
      <c r="A25" s="415" t="s">
        <v>851</v>
      </c>
      <c r="B25" s="220">
        <v>14013.315000000001</v>
      </c>
      <c r="C25" s="417"/>
      <c r="D25" s="220">
        <v>6.556</v>
      </c>
      <c r="E25" s="417"/>
      <c r="F25" s="419"/>
      <c r="G25" s="220">
        <v>4.6260000000000003</v>
      </c>
      <c r="H25" s="425"/>
    </row>
    <row r="26" spans="1:8">
      <c r="A26" s="415" t="s">
        <v>574</v>
      </c>
      <c r="B26" s="220">
        <v>9635.1029999999992</v>
      </c>
      <c r="C26" s="417"/>
      <c r="D26" s="220">
        <v>33.786999999999999</v>
      </c>
      <c r="E26" s="417"/>
      <c r="F26" s="419"/>
      <c r="G26" s="220">
        <v>0.214</v>
      </c>
      <c r="H26" s="425"/>
    </row>
    <row r="27" spans="1:8">
      <c r="A27" s="415" t="s">
        <v>605</v>
      </c>
      <c r="B27" s="220">
        <v>5377.6850000000004</v>
      </c>
      <c r="C27" s="417"/>
      <c r="D27" s="220">
        <v>1.581</v>
      </c>
      <c r="E27" s="417"/>
      <c r="F27" s="419"/>
      <c r="G27" s="220">
        <v>4.66</v>
      </c>
      <c r="H27" s="425"/>
    </row>
    <row r="28" spans="1:8">
      <c r="A28" s="415" t="s">
        <v>604</v>
      </c>
      <c r="B28" s="220">
        <v>14076.591</v>
      </c>
      <c r="C28" s="417"/>
      <c r="D28" s="220">
        <v>24.213999999999999</v>
      </c>
      <c r="E28" s="417"/>
      <c r="F28" s="419"/>
      <c r="G28" s="220">
        <v>6.5439999999999996</v>
      </c>
      <c r="H28" s="425"/>
    </row>
    <row r="29" spans="1:8">
      <c r="A29" s="415" t="s">
        <v>614</v>
      </c>
      <c r="B29" s="220">
        <v>7696.0860000000002</v>
      </c>
      <c r="C29" s="417"/>
      <c r="D29" s="220">
        <v>0.39900000000000002</v>
      </c>
      <c r="E29" s="417"/>
      <c r="F29" s="419"/>
      <c r="G29" s="220">
        <v>2.9260000000000002</v>
      </c>
      <c r="H29" s="425"/>
    </row>
    <row r="30" spans="1:8">
      <c r="A30" s="415" t="s">
        <v>852</v>
      </c>
      <c r="B30" s="220">
        <v>33892.6</v>
      </c>
      <c r="C30" s="417"/>
      <c r="D30" s="220">
        <v>9.1319999999999997</v>
      </c>
      <c r="E30" s="417"/>
      <c r="F30" s="419"/>
      <c r="G30" s="220">
        <v>10.579000000000001</v>
      </c>
      <c r="H30" s="425"/>
    </row>
    <row r="31" spans="1:8">
      <c r="A31" s="415" t="s">
        <v>853</v>
      </c>
      <c r="B31" s="220">
        <v>49697.303999999996</v>
      </c>
      <c r="C31" s="417"/>
      <c r="D31" s="220">
        <v>65.164000000000001</v>
      </c>
      <c r="E31" s="417"/>
      <c r="F31" s="419"/>
      <c r="G31" s="220">
        <v>13.18</v>
      </c>
      <c r="H31" s="425"/>
    </row>
    <row r="32" spans="1:8">
      <c r="A32" s="415" t="s">
        <v>854</v>
      </c>
      <c r="B32" s="220">
        <v>383.988</v>
      </c>
      <c r="C32" s="417"/>
      <c r="D32" s="220">
        <v>3.0000000000000001E-3</v>
      </c>
      <c r="E32" s="417"/>
      <c r="F32" s="419"/>
      <c r="G32" s="220">
        <v>0.63700000000000001</v>
      </c>
      <c r="H32" s="425"/>
    </row>
    <row r="33" spans="1:8">
      <c r="A33" s="415" t="s">
        <v>855</v>
      </c>
      <c r="B33" s="220">
        <v>28655.892</v>
      </c>
      <c r="C33" s="417"/>
      <c r="D33" s="220">
        <v>47.573</v>
      </c>
      <c r="E33" s="417"/>
      <c r="F33" s="419"/>
      <c r="G33" s="220">
        <v>6.4409999999999998</v>
      </c>
      <c r="H33" s="425"/>
    </row>
    <row r="34" spans="1:8">
      <c r="A34" s="415" t="s">
        <v>571</v>
      </c>
      <c r="B34" s="220">
        <v>10825.981</v>
      </c>
      <c r="C34" s="417"/>
      <c r="D34" s="220">
        <v>7.2640000000000002</v>
      </c>
      <c r="E34" s="417"/>
      <c r="F34" s="419"/>
      <c r="G34" s="220">
        <v>1.2549999999999999</v>
      </c>
      <c r="H34" s="425"/>
    </row>
    <row r="35" spans="1:8">
      <c r="A35" s="415" t="s">
        <v>619</v>
      </c>
      <c r="B35" s="220">
        <v>145.34399999999999</v>
      </c>
      <c r="C35" s="417"/>
      <c r="D35" s="220">
        <v>1E-3</v>
      </c>
      <c r="E35" s="417"/>
      <c r="F35" s="419"/>
      <c r="G35" s="220">
        <v>0.20499999999999999</v>
      </c>
      <c r="H35" s="425"/>
    </row>
    <row r="36" spans="1:8">
      <c r="A36" s="423" t="s">
        <v>191</v>
      </c>
      <c r="B36" s="426">
        <v>1301684.6939999999</v>
      </c>
      <c r="C36" s="427"/>
      <c r="D36" s="426">
        <v>12944.959000000001</v>
      </c>
      <c r="E36" s="427"/>
      <c r="F36" s="412">
        <v>-5828.643</v>
      </c>
      <c r="G36" s="426">
        <v>116.38800000000001</v>
      </c>
      <c r="H36" s="414">
        <v>0</v>
      </c>
    </row>
    <row r="38" spans="1:8">
      <c r="A38" s="2" t="s">
        <v>857</v>
      </c>
    </row>
    <row r="43" spans="1:8">
      <c r="A43" s="11" t="s">
        <v>842</v>
      </c>
      <c r="B43" s="11"/>
      <c r="C43" s="11"/>
      <c r="D43" s="11"/>
      <c r="E43" s="11"/>
      <c r="F43" s="11"/>
      <c r="G43" s="11"/>
      <c r="H43" s="11"/>
    </row>
    <row r="44" spans="1:8" ht="14.15" customHeight="1">
      <c r="A44" s="451" t="s">
        <v>503</v>
      </c>
      <c r="B44" s="1087" t="s">
        <v>843</v>
      </c>
      <c r="C44" s="1086"/>
      <c r="D44" s="1086"/>
      <c r="E44" s="1086"/>
      <c r="F44" s="1087" t="s">
        <v>844</v>
      </c>
      <c r="G44" s="1086" t="s">
        <v>845</v>
      </c>
      <c r="H44" s="1086" t="s">
        <v>846</v>
      </c>
    </row>
    <row r="45" spans="1:8" ht="33.65" customHeight="1">
      <c r="A45" s="403"/>
      <c r="B45" s="404"/>
      <c r="C45" s="1089" t="s">
        <v>847</v>
      </c>
      <c r="D45" s="1086"/>
      <c r="E45" s="1086" t="s">
        <v>848</v>
      </c>
      <c r="F45" s="1088"/>
      <c r="G45" s="1086"/>
      <c r="H45" s="1086"/>
    </row>
    <row r="46" spans="1:8">
      <c r="A46" s="403"/>
      <c r="B46" s="404"/>
      <c r="C46" s="1090"/>
      <c r="D46" s="1092" t="s">
        <v>822</v>
      </c>
      <c r="E46" s="1086"/>
      <c r="F46" s="1088"/>
      <c r="G46" s="1086"/>
      <c r="H46" s="1086"/>
    </row>
    <row r="47" spans="1:8" ht="10" customHeight="1">
      <c r="A47" s="405"/>
      <c r="B47" s="406"/>
      <c r="C47" s="1091"/>
      <c r="D47" s="1092"/>
      <c r="E47" s="1086"/>
      <c r="F47" s="1084"/>
      <c r="G47" s="1086"/>
      <c r="H47" s="1086"/>
    </row>
    <row r="48" spans="1:8">
      <c r="A48" s="407" t="s">
        <v>849</v>
      </c>
      <c r="B48" s="408">
        <v>864168.15300000005</v>
      </c>
      <c r="C48" s="428"/>
      <c r="D48" s="410">
        <v>13045.335999999999</v>
      </c>
      <c r="E48" s="411"/>
      <c r="F48" s="412">
        <v>-5881.9210000000003</v>
      </c>
      <c r="G48" s="413"/>
      <c r="H48" s="414">
        <v>0</v>
      </c>
    </row>
    <row r="49" spans="1:8">
      <c r="A49" s="415" t="s">
        <v>568</v>
      </c>
      <c r="B49" s="416">
        <v>181208.38800000001</v>
      </c>
      <c r="C49" s="431"/>
      <c r="D49" s="220">
        <v>1390.8910000000001</v>
      </c>
      <c r="E49" s="417"/>
      <c r="F49" s="418">
        <v>-781.05100000000004</v>
      </c>
      <c r="G49" s="419"/>
      <c r="H49" s="420">
        <v>0</v>
      </c>
    </row>
    <row r="50" spans="1:8">
      <c r="A50" s="415" t="s">
        <v>850</v>
      </c>
      <c r="B50" s="416">
        <v>124932.173</v>
      </c>
      <c r="C50" s="431"/>
      <c r="D50" s="220">
        <v>3134.038</v>
      </c>
      <c r="E50" s="417"/>
      <c r="F50" s="418">
        <v>-1159.277</v>
      </c>
      <c r="G50" s="419"/>
      <c r="H50" s="420">
        <v>0</v>
      </c>
    </row>
    <row r="51" spans="1:8">
      <c r="A51" s="415" t="s">
        <v>569</v>
      </c>
      <c r="B51" s="416">
        <v>136730.826</v>
      </c>
      <c r="C51" s="431"/>
      <c r="D51" s="220">
        <v>1425.953</v>
      </c>
      <c r="E51" s="417"/>
      <c r="F51" s="418">
        <v>-671.39300000000003</v>
      </c>
      <c r="G51" s="419"/>
      <c r="H51" s="420">
        <v>0</v>
      </c>
    </row>
    <row r="52" spans="1:8">
      <c r="A52" s="415" t="s">
        <v>851</v>
      </c>
      <c r="B52" s="416">
        <v>22314.583999999999</v>
      </c>
      <c r="C52" s="431"/>
      <c r="D52" s="220">
        <v>320.58800000000002</v>
      </c>
      <c r="E52" s="417"/>
      <c r="F52" s="418">
        <v>-170.58199999999999</v>
      </c>
      <c r="G52" s="419"/>
      <c r="H52" s="420">
        <v>0</v>
      </c>
    </row>
    <row r="53" spans="1:8">
      <c r="A53" s="415" t="s">
        <v>574</v>
      </c>
      <c r="B53" s="416">
        <v>26944.523000000001</v>
      </c>
      <c r="C53" s="431"/>
      <c r="D53" s="220">
        <v>302.96899999999999</v>
      </c>
      <c r="E53" s="417"/>
      <c r="F53" s="418">
        <v>-91.486999999999995</v>
      </c>
      <c r="G53" s="419"/>
      <c r="H53" s="420">
        <v>0</v>
      </c>
    </row>
    <row r="54" spans="1:8">
      <c r="A54" s="415" t="s">
        <v>605</v>
      </c>
      <c r="B54" s="416">
        <v>40692.400999999998</v>
      </c>
      <c r="C54" s="431"/>
      <c r="D54" s="220">
        <v>441.26900000000001</v>
      </c>
      <c r="E54" s="417"/>
      <c r="F54" s="418">
        <v>-322.69200000000001</v>
      </c>
      <c r="G54" s="419"/>
      <c r="H54" s="420">
        <v>0</v>
      </c>
    </row>
    <row r="55" spans="1:8">
      <c r="A55" s="415" t="s">
        <v>604</v>
      </c>
      <c r="B55" s="416">
        <v>49413.752</v>
      </c>
      <c r="C55" s="431"/>
      <c r="D55" s="220">
        <v>1484.9770000000001</v>
      </c>
      <c r="E55" s="417"/>
      <c r="F55" s="418">
        <v>-848.28800000000001</v>
      </c>
      <c r="G55" s="419"/>
      <c r="H55" s="420">
        <v>0</v>
      </c>
    </row>
    <row r="56" spans="1:8">
      <c r="A56" s="415" t="s">
        <v>614</v>
      </c>
      <c r="B56" s="416">
        <v>21573.062000000002</v>
      </c>
      <c r="C56" s="431"/>
      <c r="D56" s="220">
        <v>385.92</v>
      </c>
      <c r="E56" s="417"/>
      <c r="F56" s="418">
        <v>-240.96</v>
      </c>
      <c r="G56" s="419"/>
      <c r="H56" s="420">
        <v>0</v>
      </c>
    </row>
    <row r="57" spans="1:8">
      <c r="A57" s="415" t="s">
        <v>852</v>
      </c>
      <c r="B57" s="416">
        <v>56117.606</v>
      </c>
      <c r="C57" s="431"/>
      <c r="D57" s="220">
        <v>1472.6849999999999</v>
      </c>
      <c r="E57" s="417"/>
      <c r="F57" s="418">
        <v>-640.97299999999996</v>
      </c>
      <c r="G57" s="419"/>
      <c r="H57" s="420">
        <v>0</v>
      </c>
    </row>
    <row r="58" spans="1:8">
      <c r="A58" s="415" t="s">
        <v>853</v>
      </c>
      <c r="B58" s="416">
        <v>84176.395000000004</v>
      </c>
      <c r="C58" s="431"/>
      <c r="D58" s="220">
        <v>1150.096</v>
      </c>
      <c r="E58" s="417"/>
      <c r="F58" s="418">
        <v>-448.53300000000002</v>
      </c>
      <c r="G58" s="419"/>
      <c r="H58" s="420">
        <v>0</v>
      </c>
    </row>
    <row r="59" spans="1:8">
      <c r="A59" s="415" t="s">
        <v>854</v>
      </c>
      <c r="B59" s="416">
        <v>2050.279</v>
      </c>
      <c r="C59" s="431"/>
      <c r="D59" s="220">
        <v>213.624</v>
      </c>
      <c r="E59" s="417"/>
      <c r="F59" s="418">
        <v>-11.464</v>
      </c>
      <c r="G59" s="419"/>
      <c r="H59" s="420">
        <v>0</v>
      </c>
    </row>
    <row r="60" spans="1:8">
      <c r="A60" s="415" t="s">
        <v>855</v>
      </c>
      <c r="B60" s="416">
        <v>54635.508999999998</v>
      </c>
      <c r="C60" s="421"/>
      <c r="D60" s="333">
        <v>754.52300000000002</v>
      </c>
      <c r="E60" s="421"/>
      <c r="F60" s="418">
        <v>-382.43099999999998</v>
      </c>
      <c r="G60" s="422"/>
      <c r="H60" s="420">
        <v>0</v>
      </c>
    </row>
    <row r="61" spans="1:8">
      <c r="A61" s="415" t="s">
        <v>571</v>
      </c>
      <c r="B61" s="416">
        <v>54866.32</v>
      </c>
      <c r="C61" s="421"/>
      <c r="D61" s="333">
        <v>567.56600000000003</v>
      </c>
      <c r="E61" s="421"/>
      <c r="F61" s="418">
        <v>-112.473</v>
      </c>
      <c r="G61" s="422"/>
      <c r="H61" s="420">
        <v>0</v>
      </c>
    </row>
    <row r="62" spans="1:8">
      <c r="A62" s="415" t="s">
        <v>619</v>
      </c>
      <c r="B62" s="416">
        <v>8512.3349999999991</v>
      </c>
      <c r="C62" s="421"/>
      <c r="D62" s="333">
        <v>0.23699999999999999</v>
      </c>
      <c r="E62" s="421"/>
      <c r="F62" s="418">
        <v>-0.317</v>
      </c>
      <c r="G62" s="422"/>
      <c r="H62" s="420">
        <v>0</v>
      </c>
    </row>
    <row r="63" spans="1:8">
      <c r="A63" s="423" t="s">
        <v>856</v>
      </c>
      <c r="B63" s="429">
        <v>290095.91700000002</v>
      </c>
      <c r="C63" s="430"/>
      <c r="D63" s="410">
        <v>717.721</v>
      </c>
      <c r="E63" s="411"/>
      <c r="F63" s="413"/>
      <c r="G63" s="410">
        <v>146.35300000000001</v>
      </c>
      <c r="H63" s="424"/>
    </row>
    <row r="64" spans="1:8">
      <c r="A64" s="415" t="s">
        <v>568</v>
      </c>
      <c r="B64" s="222">
        <v>50528.029000000002</v>
      </c>
      <c r="C64" s="431"/>
      <c r="D64" s="220">
        <v>225.54499999999999</v>
      </c>
      <c r="E64" s="417"/>
      <c r="F64" s="419"/>
      <c r="G64" s="220">
        <v>2.3439999999999999</v>
      </c>
      <c r="H64" s="425"/>
    </row>
    <row r="65" spans="1:8">
      <c r="A65" s="415" t="s">
        <v>850</v>
      </c>
      <c r="B65" s="222">
        <v>34415.864999999998</v>
      </c>
      <c r="C65" s="431"/>
      <c r="D65" s="220">
        <v>195.4</v>
      </c>
      <c r="E65" s="417"/>
      <c r="F65" s="419"/>
      <c r="G65" s="220">
        <v>61.279000000000003</v>
      </c>
      <c r="H65" s="425"/>
    </row>
    <row r="66" spans="1:8">
      <c r="A66" s="415" t="s">
        <v>569</v>
      </c>
      <c r="B66" s="222">
        <v>29658.583999999999</v>
      </c>
      <c r="C66" s="431"/>
      <c r="D66" s="220">
        <v>63.085999999999999</v>
      </c>
      <c r="E66" s="417"/>
      <c r="F66" s="419"/>
      <c r="G66" s="220">
        <v>11.724</v>
      </c>
      <c r="H66" s="425"/>
    </row>
    <row r="67" spans="1:8">
      <c r="A67" s="415" t="s">
        <v>851</v>
      </c>
      <c r="B67" s="222">
        <v>15132.73</v>
      </c>
      <c r="C67" s="431"/>
      <c r="D67" s="220">
        <v>3.2930000000000001</v>
      </c>
      <c r="E67" s="417"/>
      <c r="F67" s="419"/>
      <c r="G67" s="220">
        <v>3.0350000000000001</v>
      </c>
      <c r="H67" s="425"/>
    </row>
    <row r="68" spans="1:8">
      <c r="A68" s="415" t="s">
        <v>574</v>
      </c>
      <c r="B68" s="222">
        <v>8995.384</v>
      </c>
      <c r="C68" s="431"/>
      <c r="D68" s="220">
        <v>43.438000000000002</v>
      </c>
      <c r="E68" s="417"/>
      <c r="F68" s="419"/>
      <c r="G68" s="220">
        <v>1.5569999999999999</v>
      </c>
      <c r="H68" s="425"/>
    </row>
    <row r="69" spans="1:8">
      <c r="A69" s="415" t="s">
        <v>605</v>
      </c>
      <c r="B69" s="222">
        <v>4830.1090000000004</v>
      </c>
      <c r="C69" s="431"/>
      <c r="D69" s="220">
        <v>1.5549999999999999</v>
      </c>
      <c r="E69" s="417"/>
      <c r="F69" s="419"/>
      <c r="G69" s="220">
        <v>3.9430000000000001</v>
      </c>
      <c r="H69" s="425"/>
    </row>
    <row r="70" spans="1:8">
      <c r="A70" s="415" t="s">
        <v>604</v>
      </c>
      <c r="B70" s="222">
        <v>12807.165000000001</v>
      </c>
      <c r="C70" s="431"/>
      <c r="D70" s="220">
        <v>23.292000000000002</v>
      </c>
      <c r="E70" s="417"/>
      <c r="F70" s="419"/>
      <c r="G70" s="220">
        <v>16.908999999999999</v>
      </c>
      <c r="H70" s="425"/>
    </row>
    <row r="71" spans="1:8">
      <c r="A71" s="415" t="s">
        <v>614</v>
      </c>
      <c r="B71" s="222">
        <v>7108.5680000000002</v>
      </c>
      <c r="C71" s="431"/>
      <c r="D71" s="220">
        <v>0.84599999999999997</v>
      </c>
      <c r="E71" s="417"/>
      <c r="F71" s="419"/>
      <c r="G71" s="220">
        <v>1.371</v>
      </c>
      <c r="H71" s="425"/>
    </row>
    <row r="72" spans="1:8">
      <c r="A72" s="415" t="s">
        <v>852</v>
      </c>
      <c r="B72" s="222">
        <v>33217.084999999999</v>
      </c>
      <c r="C72" s="431"/>
      <c r="D72" s="220">
        <v>8.8010000000000002</v>
      </c>
      <c r="E72" s="417"/>
      <c r="F72" s="419"/>
      <c r="G72" s="220">
        <v>8.641</v>
      </c>
      <c r="H72" s="425"/>
    </row>
    <row r="73" spans="1:8">
      <c r="A73" s="415" t="s">
        <v>853</v>
      </c>
      <c r="B73" s="222">
        <v>51159.561999999998</v>
      </c>
      <c r="C73" s="431"/>
      <c r="D73" s="220">
        <v>84.986999999999995</v>
      </c>
      <c r="E73" s="417"/>
      <c r="F73" s="419"/>
      <c r="G73" s="220">
        <v>24.353999999999999</v>
      </c>
      <c r="H73" s="425"/>
    </row>
    <row r="74" spans="1:8">
      <c r="A74" s="415" t="s">
        <v>854</v>
      </c>
      <c r="B74" s="222">
        <v>343.81299999999999</v>
      </c>
      <c r="C74" s="431"/>
      <c r="D74" s="220">
        <v>0.73299999999999998</v>
      </c>
      <c r="E74" s="417"/>
      <c r="F74" s="419"/>
      <c r="G74" s="220">
        <v>0.78300000000000003</v>
      </c>
      <c r="H74" s="425"/>
    </row>
    <row r="75" spans="1:8">
      <c r="A75" s="415" t="s">
        <v>855</v>
      </c>
      <c r="B75" s="222">
        <v>31496.706999999999</v>
      </c>
      <c r="C75" s="431"/>
      <c r="D75" s="220">
        <v>59.686999999999998</v>
      </c>
      <c r="E75" s="417"/>
      <c r="F75" s="419"/>
      <c r="G75" s="220">
        <v>8.3130000000000006</v>
      </c>
      <c r="H75" s="425"/>
    </row>
    <row r="76" spans="1:8">
      <c r="A76" s="415" t="s">
        <v>571</v>
      </c>
      <c r="B76" s="222">
        <v>10317.985000000001</v>
      </c>
      <c r="C76" s="431"/>
      <c r="D76" s="220">
        <v>7.0549999999999997</v>
      </c>
      <c r="E76" s="417"/>
      <c r="F76" s="419"/>
      <c r="G76" s="220">
        <v>1.82</v>
      </c>
      <c r="H76" s="425"/>
    </row>
    <row r="77" spans="1:8">
      <c r="A77" s="415" t="s">
        <v>619</v>
      </c>
      <c r="B77" s="222">
        <v>84.331000000000003</v>
      </c>
      <c r="C77" s="431"/>
      <c r="D77" s="220">
        <v>3.0000000000000001E-3</v>
      </c>
      <c r="E77" s="417"/>
      <c r="F77" s="419"/>
      <c r="G77" s="220">
        <v>0.28000000000000003</v>
      </c>
      <c r="H77" s="425"/>
    </row>
    <row r="78" spans="1:8">
      <c r="A78" s="423" t="s">
        <v>191</v>
      </c>
      <c r="B78" s="426">
        <v>1154264.07</v>
      </c>
      <c r="C78" s="427"/>
      <c r="D78" s="426">
        <v>13763.057000000001</v>
      </c>
      <c r="E78" s="427"/>
      <c r="F78" s="412">
        <v>-5881.9210000000003</v>
      </c>
      <c r="G78" s="426">
        <v>146.35300000000001</v>
      </c>
      <c r="H78" s="414">
        <v>0</v>
      </c>
    </row>
    <row r="80" spans="1:8">
      <c r="A80" s="2" t="s">
        <v>858</v>
      </c>
    </row>
  </sheetData>
  <mergeCells count="16">
    <mergeCell ref="B2:E2"/>
    <mergeCell ref="F2:F5"/>
    <mergeCell ref="G2:G5"/>
    <mergeCell ref="H2:H5"/>
    <mergeCell ref="C3:D3"/>
    <mergeCell ref="E3:E5"/>
    <mergeCell ref="C4:C5"/>
    <mergeCell ref="D4:D5"/>
    <mergeCell ref="B44:E44"/>
    <mergeCell ref="F44:F47"/>
    <mergeCell ref="G44:G47"/>
    <mergeCell ref="H44:H47"/>
    <mergeCell ref="C45:D45"/>
    <mergeCell ref="E45:E47"/>
    <mergeCell ref="C46:C47"/>
    <mergeCell ref="D46:D47"/>
  </mergeCells>
  <hyperlinks>
    <hyperlink ref="J1" location="Index!A1" display="Index" xr:uid="{15E71291-7B08-418A-A155-8EB19C339066}"/>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F1D5-37AB-402C-B4BE-569C0B5DA937}">
  <sheetPr>
    <pageSetUpPr fitToPage="1"/>
  </sheetPr>
  <dimension ref="A1:J58"/>
  <sheetViews>
    <sheetView showGridLines="0" zoomScaleNormal="100" workbookViewId="0">
      <selection activeCell="A33" sqref="A33"/>
    </sheetView>
  </sheetViews>
  <sheetFormatPr defaultColWidth="8.54296875" defaultRowHeight="10.5"/>
  <cols>
    <col min="1" max="1" width="10.54296875" style="2" customWidth="1"/>
    <col min="2" max="2" width="25" style="2" customWidth="1"/>
    <col min="3" max="5" width="8.54296875" style="2" bestFit="1"/>
    <col min="6" max="6" width="13" style="2" customWidth="1"/>
    <col min="7" max="7" width="12.453125" style="2" customWidth="1"/>
    <col min="8" max="8" width="20.453125" style="2" customWidth="1"/>
    <col min="9" max="16384" width="8.54296875" style="2"/>
  </cols>
  <sheetData>
    <row r="1" spans="1:10">
      <c r="A1" s="11" t="s">
        <v>859</v>
      </c>
      <c r="B1" s="11"/>
      <c r="C1" s="11"/>
      <c r="D1" s="11"/>
      <c r="E1" s="11"/>
      <c r="F1" s="11"/>
      <c r="G1" s="11"/>
      <c r="H1" s="11"/>
      <c r="J1" s="11" t="s">
        <v>143</v>
      </c>
    </row>
    <row r="2" spans="1:10">
      <c r="A2" s="451" t="s">
        <v>296</v>
      </c>
      <c r="B2" s="450"/>
      <c r="C2" s="1087" t="s">
        <v>860</v>
      </c>
      <c r="D2" s="1086"/>
      <c r="E2" s="1086"/>
      <c r="F2" s="1086"/>
      <c r="G2" s="1086" t="s">
        <v>844</v>
      </c>
      <c r="H2" s="1086" t="s">
        <v>846</v>
      </c>
    </row>
    <row r="3" spans="1:10" ht="46" customHeight="1">
      <c r="A3" s="432"/>
      <c r="B3" s="403"/>
      <c r="C3" s="433"/>
      <c r="D3" s="1089" t="s">
        <v>847</v>
      </c>
      <c r="E3" s="1086"/>
      <c r="F3" s="1087" t="s">
        <v>861</v>
      </c>
      <c r="G3" s="1086"/>
      <c r="H3" s="1086"/>
    </row>
    <row r="4" spans="1:10">
      <c r="A4" s="432"/>
      <c r="B4" s="403"/>
      <c r="C4" s="434"/>
      <c r="D4" s="1093"/>
      <c r="E4" s="1092" t="s">
        <v>822</v>
      </c>
      <c r="F4" s="1088"/>
      <c r="G4" s="1086"/>
      <c r="H4" s="1086"/>
    </row>
    <row r="5" spans="1:10">
      <c r="A5" s="435"/>
      <c r="B5" s="405"/>
      <c r="C5" s="436"/>
      <c r="D5" s="1094"/>
      <c r="E5" s="1092"/>
      <c r="F5" s="1084"/>
      <c r="G5" s="1086"/>
      <c r="H5" s="1086"/>
    </row>
    <row r="6" spans="1:10">
      <c r="A6" s="437" t="s">
        <v>565</v>
      </c>
      <c r="B6" s="437" t="s">
        <v>862</v>
      </c>
      <c r="C6" s="438">
        <v>3204.71</v>
      </c>
      <c r="D6" s="409"/>
      <c r="E6" s="439">
        <v>73.334999999999994</v>
      </c>
      <c r="F6" s="409"/>
      <c r="G6" s="439">
        <v>-40.307000000000002</v>
      </c>
      <c r="H6" s="439">
        <v>0</v>
      </c>
    </row>
    <row r="7" spans="1:10">
      <c r="A7" s="369" t="s">
        <v>620</v>
      </c>
      <c r="B7" s="369" t="s">
        <v>863</v>
      </c>
      <c r="C7" s="439">
        <v>6080.4210000000003</v>
      </c>
      <c r="D7" s="409"/>
      <c r="E7" s="439">
        <v>359.70299999999997</v>
      </c>
      <c r="F7" s="409"/>
      <c r="G7" s="439">
        <v>-183.744</v>
      </c>
      <c r="H7" s="439">
        <v>0</v>
      </c>
    </row>
    <row r="8" spans="1:10">
      <c r="A8" s="369" t="s">
        <v>828</v>
      </c>
      <c r="B8" s="369" t="s">
        <v>864</v>
      </c>
      <c r="C8" s="439">
        <v>49409.714</v>
      </c>
      <c r="D8" s="409"/>
      <c r="E8" s="439">
        <v>1684.6980000000001</v>
      </c>
      <c r="F8" s="409"/>
      <c r="G8" s="439">
        <v>-886.97400000000005</v>
      </c>
      <c r="H8" s="439">
        <v>0</v>
      </c>
    </row>
    <row r="9" spans="1:10" ht="21">
      <c r="A9" s="369" t="s">
        <v>830</v>
      </c>
      <c r="B9" s="369" t="s">
        <v>865</v>
      </c>
      <c r="C9" s="439">
        <v>19932.188999999998</v>
      </c>
      <c r="D9" s="409"/>
      <c r="E9" s="439">
        <v>364.71600000000001</v>
      </c>
      <c r="F9" s="409"/>
      <c r="G9" s="439">
        <v>-124.535</v>
      </c>
      <c r="H9" s="439">
        <v>0</v>
      </c>
    </row>
    <row r="10" spans="1:10">
      <c r="A10" s="369" t="s">
        <v>832</v>
      </c>
      <c r="B10" s="369" t="s">
        <v>866</v>
      </c>
      <c r="C10" s="439">
        <v>2678.183</v>
      </c>
      <c r="D10" s="409"/>
      <c r="E10" s="439">
        <v>41.511000000000003</v>
      </c>
      <c r="F10" s="409"/>
      <c r="G10" s="439">
        <v>-27.076000000000001</v>
      </c>
      <c r="H10" s="439">
        <v>0</v>
      </c>
    </row>
    <row r="11" spans="1:10">
      <c r="A11" s="369" t="s">
        <v>834</v>
      </c>
      <c r="B11" s="369" t="s">
        <v>867</v>
      </c>
      <c r="C11" s="439">
        <v>8923.5239999999994</v>
      </c>
      <c r="D11" s="409"/>
      <c r="E11" s="439">
        <v>389.226</v>
      </c>
      <c r="F11" s="409"/>
      <c r="G11" s="439">
        <v>-203.52699999999999</v>
      </c>
      <c r="H11" s="439">
        <v>0</v>
      </c>
    </row>
    <row r="12" spans="1:10">
      <c r="A12" s="369" t="s">
        <v>836</v>
      </c>
      <c r="B12" s="369" t="s">
        <v>868</v>
      </c>
      <c r="C12" s="439">
        <v>37380.735999999997</v>
      </c>
      <c r="D12" s="409"/>
      <c r="E12" s="439">
        <v>1347.0250000000001</v>
      </c>
      <c r="F12" s="409"/>
      <c r="G12" s="439">
        <v>-787.69100000000003</v>
      </c>
      <c r="H12" s="439">
        <v>0</v>
      </c>
    </row>
    <row r="13" spans="1:10">
      <c r="A13" s="369" t="s">
        <v>838</v>
      </c>
      <c r="B13" s="369" t="s">
        <v>869</v>
      </c>
      <c r="C13" s="439">
        <v>22543.862000000001</v>
      </c>
      <c r="D13" s="409"/>
      <c r="E13" s="439">
        <v>510.74599999999998</v>
      </c>
      <c r="F13" s="409"/>
      <c r="G13" s="439">
        <v>-162.489</v>
      </c>
      <c r="H13" s="439">
        <v>0</v>
      </c>
    </row>
    <row r="14" spans="1:10" ht="21">
      <c r="A14" s="369" t="s">
        <v>840</v>
      </c>
      <c r="B14" s="369" t="s">
        <v>870</v>
      </c>
      <c r="C14" s="439">
        <v>2267.2440000000001</v>
      </c>
      <c r="D14" s="409"/>
      <c r="E14" s="439">
        <v>165.559</v>
      </c>
      <c r="F14" s="409"/>
      <c r="G14" s="439">
        <v>-85.459000000000003</v>
      </c>
      <c r="H14" s="439">
        <v>0</v>
      </c>
    </row>
    <row r="15" spans="1:10">
      <c r="A15" s="369" t="s">
        <v>871</v>
      </c>
      <c r="B15" s="369" t="s">
        <v>872</v>
      </c>
      <c r="C15" s="439">
        <v>16792.337</v>
      </c>
      <c r="D15" s="409"/>
      <c r="E15" s="439">
        <v>240.33500000000001</v>
      </c>
      <c r="F15" s="409"/>
      <c r="G15" s="439">
        <v>-213.898</v>
      </c>
      <c r="H15" s="439">
        <v>0</v>
      </c>
    </row>
    <row r="16" spans="1:10">
      <c r="A16" s="369" t="s">
        <v>873</v>
      </c>
      <c r="B16" s="369" t="s">
        <v>874</v>
      </c>
      <c r="C16" s="439">
        <v>35568.232000000004</v>
      </c>
      <c r="D16" s="409"/>
      <c r="E16" s="439">
        <v>1067.617</v>
      </c>
      <c r="F16" s="409"/>
      <c r="G16" s="439">
        <v>-461.80099999999999</v>
      </c>
      <c r="H16" s="439">
        <v>0</v>
      </c>
    </row>
    <row r="17" spans="1:8">
      <c r="A17" s="369" t="s">
        <v>875</v>
      </c>
      <c r="B17" s="369" t="s">
        <v>876</v>
      </c>
      <c r="C17" s="439">
        <v>0</v>
      </c>
      <c r="D17" s="409"/>
      <c r="E17" s="439">
        <v>0</v>
      </c>
      <c r="F17" s="409"/>
      <c r="G17" s="439">
        <v>0</v>
      </c>
      <c r="H17" s="439">
        <v>0</v>
      </c>
    </row>
    <row r="18" spans="1:8" ht="21">
      <c r="A18" s="369" t="s">
        <v>877</v>
      </c>
      <c r="B18" s="369" t="s">
        <v>878</v>
      </c>
      <c r="C18" s="439">
        <v>8468.0310000000009</v>
      </c>
      <c r="D18" s="409"/>
      <c r="E18" s="439">
        <v>233.697</v>
      </c>
      <c r="F18" s="409"/>
      <c r="G18" s="439">
        <v>-167.36699999999999</v>
      </c>
      <c r="H18" s="439">
        <v>0</v>
      </c>
    </row>
    <row r="19" spans="1:8" ht="21">
      <c r="A19" s="369" t="s">
        <v>879</v>
      </c>
      <c r="B19" s="369" t="s">
        <v>880</v>
      </c>
      <c r="C19" s="439">
        <v>13631.513000000001</v>
      </c>
      <c r="D19" s="409"/>
      <c r="E19" s="439">
        <v>236.60499999999999</v>
      </c>
      <c r="F19" s="409"/>
      <c r="G19" s="439">
        <v>-141.297</v>
      </c>
      <c r="H19" s="439">
        <v>0</v>
      </c>
    </row>
    <row r="20" spans="1:8" ht="21">
      <c r="A20" s="369" t="s">
        <v>881</v>
      </c>
      <c r="B20" s="369" t="s">
        <v>882</v>
      </c>
      <c r="C20" s="439">
        <v>1268.921</v>
      </c>
      <c r="D20" s="409"/>
      <c r="E20" s="439">
        <v>0</v>
      </c>
      <c r="F20" s="409"/>
      <c r="G20" s="439">
        <v>-0.34</v>
      </c>
      <c r="H20" s="439">
        <v>0</v>
      </c>
    </row>
    <row r="21" spans="1:8">
      <c r="A21" s="369" t="s">
        <v>883</v>
      </c>
      <c r="B21" s="369" t="s">
        <v>884</v>
      </c>
      <c r="C21" s="439">
        <v>257.09500000000003</v>
      </c>
      <c r="D21" s="409"/>
      <c r="E21" s="439">
        <v>7.1079999999999997</v>
      </c>
      <c r="F21" s="409"/>
      <c r="G21" s="439">
        <v>-4.21</v>
      </c>
      <c r="H21" s="439">
        <v>0</v>
      </c>
    </row>
    <row r="22" spans="1:8" ht="21">
      <c r="A22" s="369" t="s">
        <v>885</v>
      </c>
      <c r="B22" s="369" t="s">
        <v>886</v>
      </c>
      <c r="C22" s="439">
        <v>6132.5129999999999</v>
      </c>
      <c r="D22" s="409"/>
      <c r="E22" s="439">
        <v>25.225000000000001</v>
      </c>
      <c r="F22" s="409"/>
      <c r="G22" s="439">
        <v>-43.526000000000003</v>
      </c>
      <c r="H22" s="439">
        <v>0</v>
      </c>
    </row>
    <row r="23" spans="1:8">
      <c r="A23" s="369" t="s">
        <v>887</v>
      </c>
      <c r="B23" s="369" t="s">
        <v>888</v>
      </c>
      <c r="C23" s="439">
        <v>780.27700000000004</v>
      </c>
      <c r="D23" s="409"/>
      <c r="E23" s="439">
        <v>21.398</v>
      </c>
      <c r="F23" s="409"/>
      <c r="G23" s="439">
        <v>-10.939</v>
      </c>
      <c r="H23" s="439">
        <v>0</v>
      </c>
    </row>
    <row r="24" spans="1:8">
      <c r="A24" s="369" t="s">
        <v>889</v>
      </c>
      <c r="B24" s="369" t="s">
        <v>890</v>
      </c>
      <c r="C24" s="439">
        <v>1331.3009999999999</v>
      </c>
      <c r="D24" s="409"/>
      <c r="E24" s="439">
        <v>16.475999999999999</v>
      </c>
      <c r="F24" s="409"/>
      <c r="G24" s="439">
        <v>-10.606999999999999</v>
      </c>
      <c r="H24" s="439">
        <v>0</v>
      </c>
    </row>
    <row r="25" spans="1:8">
      <c r="A25" s="400" t="s">
        <v>891</v>
      </c>
      <c r="B25" s="400" t="s">
        <v>191</v>
      </c>
      <c r="C25" s="440">
        <v>236650.80300000001</v>
      </c>
      <c r="D25" s="409"/>
      <c r="E25" s="440">
        <v>6784.98</v>
      </c>
      <c r="F25" s="409"/>
      <c r="G25" s="440">
        <v>-3555.7869999999998</v>
      </c>
      <c r="H25" s="440">
        <v>0</v>
      </c>
    </row>
    <row r="26" spans="1:8">
      <c r="C26" s="441"/>
      <c r="D26" s="441"/>
      <c r="E26" s="441"/>
      <c r="F26" s="441"/>
      <c r="G26" s="441"/>
      <c r="H26" s="441"/>
    </row>
    <row r="27" spans="1:8">
      <c r="A27" s="2" t="s">
        <v>892</v>
      </c>
    </row>
    <row r="32" spans="1:8">
      <c r="A32" s="11" t="s">
        <v>859</v>
      </c>
      <c r="B32" s="11"/>
      <c r="C32" s="11"/>
      <c r="D32" s="11"/>
      <c r="E32" s="11"/>
      <c r="F32" s="11"/>
      <c r="G32" s="11"/>
      <c r="H32" s="11"/>
    </row>
    <row r="33" spans="1:8">
      <c r="A33" s="449" t="s">
        <v>503</v>
      </c>
      <c r="B33" s="450"/>
      <c r="C33" s="1087" t="s">
        <v>860</v>
      </c>
      <c r="D33" s="1086"/>
      <c r="E33" s="1086"/>
      <c r="F33" s="1086"/>
      <c r="G33" s="1086" t="s">
        <v>844</v>
      </c>
      <c r="H33" s="1086" t="s">
        <v>846</v>
      </c>
    </row>
    <row r="34" spans="1:8" ht="46" customHeight="1">
      <c r="A34" s="432"/>
      <c r="B34" s="403"/>
      <c r="C34" s="433"/>
      <c r="D34" s="1089" t="s">
        <v>847</v>
      </c>
      <c r="E34" s="1086"/>
      <c r="F34" s="1087" t="s">
        <v>861</v>
      </c>
      <c r="G34" s="1086"/>
      <c r="H34" s="1086"/>
    </row>
    <row r="35" spans="1:8">
      <c r="A35" s="432"/>
      <c r="B35" s="403"/>
      <c r="C35" s="434"/>
      <c r="D35" s="1093"/>
      <c r="E35" s="1092" t="s">
        <v>822</v>
      </c>
      <c r="F35" s="1088"/>
      <c r="G35" s="1086"/>
      <c r="H35" s="1086"/>
    </row>
    <row r="36" spans="1:8">
      <c r="A36" s="435"/>
      <c r="B36" s="405"/>
      <c r="C36" s="436"/>
      <c r="D36" s="1094"/>
      <c r="E36" s="1092"/>
      <c r="F36" s="1084"/>
      <c r="G36" s="1086"/>
      <c r="H36" s="1086"/>
    </row>
    <row r="37" spans="1:8">
      <c r="A37" s="437" t="s">
        <v>565</v>
      </c>
      <c r="B37" s="437" t="s">
        <v>862</v>
      </c>
      <c r="C37" s="438">
        <v>3160.9749999999999</v>
      </c>
      <c r="D37" s="428"/>
      <c r="E37" s="439">
        <v>83.376999999999995</v>
      </c>
      <c r="F37" s="428"/>
      <c r="G37" s="439">
        <v>-40.014000000000003</v>
      </c>
      <c r="H37" s="439">
        <v>0</v>
      </c>
    </row>
    <row r="38" spans="1:8">
      <c r="A38" s="369" t="s">
        <v>620</v>
      </c>
      <c r="B38" s="369" t="s">
        <v>863</v>
      </c>
      <c r="C38" s="439">
        <v>7469.3770000000004</v>
      </c>
      <c r="D38" s="428"/>
      <c r="E38" s="439">
        <v>530.58100000000002</v>
      </c>
      <c r="F38" s="428"/>
      <c r="G38" s="439">
        <v>-240.82499999999999</v>
      </c>
      <c r="H38" s="439">
        <v>0</v>
      </c>
    </row>
    <row r="39" spans="1:8">
      <c r="A39" s="369" t="s">
        <v>828</v>
      </c>
      <c r="B39" s="369" t="s">
        <v>864</v>
      </c>
      <c r="C39" s="439">
        <v>47757.639000000003</v>
      </c>
      <c r="D39" s="428"/>
      <c r="E39" s="439">
        <v>1677.932</v>
      </c>
      <c r="F39" s="428"/>
      <c r="G39" s="439">
        <v>-899.452</v>
      </c>
      <c r="H39" s="439">
        <v>0</v>
      </c>
    </row>
    <row r="40" spans="1:8" ht="21">
      <c r="A40" s="369" t="s">
        <v>830</v>
      </c>
      <c r="B40" s="369" t="s">
        <v>865</v>
      </c>
      <c r="C40" s="439">
        <v>19862.495999999999</v>
      </c>
      <c r="D40" s="428"/>
      <c r="E40" s="439">
        <v>471.072</v>
      </c>
      <c r="F40" s="428"/>
      <c r="G40" s="439">
        <v>-132.958</v>
      </c>
      <c r="H40" s="439">
        <v>0</v>
      </c>
    </row>
    <row r="41" spans="1:8">
      <c r="A41" s="369" t="s">
        <v>832</v>
      </c>
      <c r="B41" s="369" t="s">
        <v>866</v>
      </c>
      <c r="C41" s="439">
        <v>2847.585</v>
      </c>
      <c r="D41" s="428"/>
      <c r="E41" s="439">
        <v>163.041</v>
      </c>
      <c r="F41" s="428"/>
      <c r="G41" s="439">
        <v>-142.119</v>
      </c>
      <c r="H41" s="439">
        <v>0</v>
      </c>
    </row>
    <row r="42" spans="1:8">
      <c r="A42" s="369" t="s">
        <v>834</v>
      </c>
      <c r="B42" s="369" t="s">
        <v>867</v>
      </c>
      <c r="C42" s="439">
        <v>10010.237999999999</v>
      </c>
      <c r="D42" s="428"/>
      <c r="E42" s="439">
        <v>434.89400000000001</v>
      </c>
      <c r="F42" s="428"/>
      <c r="G42" s="439">
        <v>-232.1</v>
      </c>
      <c r="H42" s="439">
        <v>0</v>
      </c>
    </row>
    <row r="43" spans="1:8">
      <c r="A43" s="369" t="s">
        <v>836</v>
      </c>
      <c r="B43" s="369" t="s">
        <v>868</v>
      </c>
      <c r="C43" s="439">
        <v>35835.605000000003</v>
      </c>
      <c r="D43" s="428"/>
      <c r="E43" s="439">
        <v>1262.749</v>
      </c>
      <c r="F43" s="428"/>
      <c r="G43" s="439">
        <v>-736.15099999999995</v>
      </c>
      <c r="H43" s="439">
        <v>0</v>
      </c>
    </row>
    <row r="44" spans="1:8">
      <c r="A44" s="369" t="s">
        <v>838</v>
      </c>
      <c r="B44" s="369" t="s">
        <v>869</v>
      </c>
      <c r="C44" s="439">
        <v>25060.108</v>
      </c>
      <c r="D44" s="428"/>
      <c r="E44" s="439">
        <v>539.00699999999995</v>
      </c>
      <c r="F44" s="428"/>
      <c r="G44" s="439">
        <v>-188.428</v>
      </c>
      <c r="H44" s="439">
        <v>0</v>
      </c>
    </row>
    <row r="45" spans="1:8" ht="21">
      <c r="A45" s="369" t="s">
        <v>840</v>
      </c>
      <c r="B45" s="369" t="s">
        <v>870</v>
      </c>
      <c r="C45" s="439">
        <v>2201.0430000000001</v>
      </c>
      <c r="D45" s="428"/>
      <c r="E45" s="439">
        <v>162.42099999999999</v>
      </c>
      <c r="F45" s="428"/>
      <c r="G45" s="439">
        <v>-79.653000000000006</v>
      </c>
      <c r="H45" s="439">
        <v>0</v>
      </c>
    </row>
    <row r="46" spans="1:8">
      <c r="A46" s="369" t="s">
        <v>871</v>
      </c>
      <c r="B46" s="369" t="s">
        <v>872</v>
      </c>
      <c r="C46" s="439">
        <v>17265.348000000002</v>
      </c>
      <c r="D46" s="428"/>
      <c r="E46" s="439">
        <v>288.52</v>
      </c>
      <c r="F46" s="428"/>
      <c r="G46" s="439">
        <v>-177.87899999999999</v>
      </c>
      <c r="H46" s="439">
        <v>0</v>
      </c>
    </row>
    <row r="47" spans="1:8">
      <c r="A47" s="369" t="s">
        <v>873</v>
      </c>
      <c r="B47" s="369" t="s">
        <v>874</v>
      </c>
      <c r="C47" s="439">
        <v>34257.625999999997</v>
      </c>
      <c r="D47" s="428"/>
      <c r="E47" s="439">
        <v>1172.9169999999999</v>
      </c>
      <c r="F47" s="428"/>
      <c r="G47" s="439">
        <v>-361.74200000000002</v>
      </c>
      <c r="H47" s="439">
        <v>0</v>
      </c>
    </row>
    <row r="48" spans="1:8">
      <c r="A48" s="369" t="s">
        <v>875</v>
      </c>
      <c r="B48" s="369" t="s">
        <v>876</v>
      </c>
      <c r="C48" s="439">
        <v>0</v>
      </c>
      <c r="D48" s="428"/>
      <c r="E48" s="439">
        <v>0</v>
      </c>
      <c r="F48" s="428"/>
      <c r="G48" s="439">
        <v>0</v>
      </c>
      <c r="H48" s="439">
        <v>0</v>
      </c>
    </row>
    <row r="49" spans="1:8" ht="21">
      <c r="A49" s="369" t="s">
        <v>877</v>
      </c>
      <c r="B49" s="369" t="s">
        <v>878</v>
      </c>
      <c r="C49" s="439">
        <v>8689.8629999999994</v>
      </c>
      <c r="D49" s="428"/>
      <c r="E49" s="439">
        <v>209.30500000000001</v>
      </c>
      <c r="F49" s="428"/>
      <c r="G49" s="439">
        <v>-168.50299999999999</v>
      </c>
      <c r="H49" s="439">
        <v>0</v>
      </c>
    </row>
    <row r="50" spans="1:8" ht="21">
      <c r="A50" s="369" t="s">
        <v>879</v>
      </c>
      <c r="B50" s="369" t="s">
        <v>880</v>
      </c>
      <c r="C50" s="439">
        <v>13610.911</v>
      </c>
      <c r="D50" s="428"/>
      <c r="E50" s="439">
        <v>328.21499999999997</v>
      </c>
      <c r="F50" s="428"/>
      <c r="G50" s="439">
        <v>-180.77199999999999</v>
      </c>
      <c r="H50" s="439">
        <v>0</v>
      </c>
    </row>
    <row r="51" spans="1:8" ht="21">
      <c r="A51" s="369" t="s">
        <v>881</v>
      </c>
      <c r="B51" s="369" t="s">
        <v>882</v>
      </c>
      <c r="C51" s="439">
        <v>1236.4939999999999</v>
      </c>
      <c r="D51" s="428"/>
      <c r="E51" s="439">
        <v>0</v>
      </c>
      <c r="F51" s="428"/>
      <c r="G51" s="439">
        <v>-0.28599999999999998</v>
      </c>
      <c r="H51" s="439">
        <v>0</v>
      </c>
    </row>
    <row r="52" spans="1:8">
      <c r="A52" s="369" t="s">
        <v>883</v>
      </c>
      <c r="B52" s="369" t="s">
        <v>884</v>
      </c>
      <c r="C52" s="439">
        <v>239.58799999999999</v>
      </c>
      <c r="D52" s="428"/>
      <c r="E52" s="439">
        <v>2.5950000000000002</v>
      </c>
      <c r="F52" s="428"/>
      <c r="G52" s="439">
        <v>-2.4609999999999999</v>
      </c>
      <c r="H52" s="439">
        <v>0</v>
      </c>
    </row>
    <row r="53" spans="1:8" ht="21">
      <c r="A53" s="369" t="s">
        <v>885</v>
      </c>
      <c r="B53" s="369" t="s">
        <v>886</v>
      </c>
      <c r="C53" s="439">
        <v>5993.6480000000001</v>
      </c>
      <c r="D53" s="428"/>
      <c r="E53" s="439">
        <v>162.001</v>
      </c>
      <c r="F53" s="428"/>
      <c r="G53" s="439">
        <v>-61.158999999999999</v>
      </c>
      <c r="H53" s="439">
        <v>0</v>
      </c>
    </row>
    <row r="54" spans="1:8">
      <c r="A54" s="369" t="s">
        <v>887</v>
      </c>
      <c r="B54" s="369" t="s">
        <v>888</v>
      </c>
      <c r="C54" s="439">
        <v>795.02099999999996</v>
      </c>
      <c r="D54" s="428"/>
      <c r="E54" s="439">
        <v>16.469000000000001</v>
      </c>
      <c r="F54" s="428"/>
      <c r="G54" s="439">
        <v>-8.0939999999999994</v>
      </c>
      <c r="H54" s="439">
        <v>0</v>
      </c>
    </row>
    <row r="55" spans="1:8">
      <c r="A55" s="369" t="s">
        <v>889</v>
      </c>
      <c r="B55" s="369" t="s">
        <v>890</v>
      </c>
      <c r="C55" s="439">
        <v>848.81500000000005</v>
      </c>
      <c r="D55" s="428"/>
      <c r="E55" s="439">
        <v>12.343</v>
      </c>
      <c r="F55" s="428"/>
      <c r="G55" s="439">
        <v>-9.3070000000000004</v>
      </c>
      <c r="H55" s="439">
        <v>0</v>
      </c>
    </row>
    <row r="56" spans="1:8">
      <c r="A56" s="400" t="s">
        <v>891</v>
      </c>
      <c r="B56" s="400" t="s">
        <v>191</v>
      </c>
      <c r="C56" s="440">
        <v>237142.38</v>
      </c>
      <c r="D56" s="409"/>
      <c r="E56" s="440">
        <v>7517.4390000000003</v>
      </c>
      <c r="F56" s="409"/>
      <c r="G56" s="440">
        <v>-3661.9029999999998</v>
      </c>
      <c r="H56" s="440">
        <v>0</v>
      </c>
    </row>
    <row r="57" spans="1:8">
      <c r="C57" s="441"/>
      <c r="D57" s="441"/>
      <c r="E57" s="441"/>
      <c r="F57" s="441"/>
      <c r="G57" s="441"/>
      <c r="H57" s="441"/>
    </row>
    <row r="58" spans="1:8">
      <c r="A58" s="2" t="s">
        <v>893</v>
      </c>
    </row>
  </sheetData>
  <mergeCells count="14">
    <mergeCell ref="C2:F2"/>
    <mergeCell ref="G2:G5"/>
    <mergeCell ref="H2:H5"/>
    <mergeCell ref="D3:E3"/>
    <mergeCell ref="F3:F5"/>
    <mergeCell ref="D4:D5"/>
    <mergeCell ref="E4:E5"/>
    <mergeCell ref="C33:F33"/>
    <mergeCell ref="G33:G36"/>
    <mergeCell ref="H33:H36"/>
    <mergeCell ref="D34:E34"/>
    <mergeCell ref="F34:F36"/>
    <mergeCell ref="D35:D36"/>
    <mergeCell ref="E35:E36"/>
  </mergeCells>
  <hyperlinks>
    <hyperlink ref="J1" location="Index!A1" display="Index" xr:uid="{6A68F0F9-DC31-4B7E-80B9-79F1C04649FB}"/>
  </hyperlinks>
  <pageMargins left="0.70866141732283472" right="0.70866141732283472" top="0.74803149606299213" bottom="0.74803149606299213" header="0.31496062992125984" footer="0.31496062992125984"/>
  <pageSetup paperSize="9" scale="59" fitToWidth="0" orientation="landscape" r:id="rId1"/>
  <headerFooter>
    <oddHeader>&amp;CEN
Annex XV</oddHeader>
    <oddFooter>&amp;C&amp;P</oddFooter>
  </headerFooter>
  <ignoredErrors>
    <ignoredError sqref="A6:A25 A37:A5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3FF3-D0A0-4DFF-99D9-A94FB24D3CBE}">
  <dimension ref="B2:K45"/>
  <sheetViews>
    <sheetView zoomScaleNormal="100" workbookViewId="0">
      <selection activeCell="P21" sqref="P21"/>
    </sheetView>
  </sheetViews>
  <sheetFormatPr defaultColWidth="8.7265625" defaultRowHeight="14.5"/>
  <cols>
    <col min="1" max="16384" width="8.7265625" style="146"/>
  </cols>
  <sheetData>
    <row r="2" spans="2:11">
      <c r="B2" s="145" t="s">
        <v>140</v>
      </c>
    </row>
    <row r="3" spans="2:11">
      <c r="B3" s="1009" t="s">
        <v>141</v>
      </c>
      <c r="C3" s="1009"/>
      <c r="D3" s="1009"/>
      <c r="E3" s="1009"/>
      <c r="F3" s="1009"/>
      <c r="G3" s="1009"/>
      <c r="H3" s="1009"/>
      <c r="I3" s="1009"/>
      <c r="J3" s="1009"/>
      <c r="K3" s="1009"/>
    </row>
    <row r="4" spans="2:11">
      <c r="B4" s="1009"/>
      <c r="C4" s="1009"/>
      <c r="D4" s="1009"/>
      <c r="E4" s="1009"/>
      <c r="F4" s="1009"/>
      <c r="G4" s="1009"/>
      <c r="H4" s="1009"/>
      <c r="I4" s="1009"/>
      <c r="J4" s="1009"/>
      <c r="K4" s="1009"/>
    </row>
    <row r="5" spans="2:11">
      <c r="B5" s="1009"/>
      <c r="C5" s="1009"/>
      <c r="D5" s="1009"/>
      <c r="E5" s="1009"/>
      <c r="F5" s="1009"/>
      <c r="G5" s="1009"/>
      <c r="H5" s="1009"/>
      <c r="I5" s="1009"/>
      <c r="J5" s="1009"/>
      <c r="K5" s="1009"/>
    </row>
    <row r="6" spans="2:11">
      <c r="B6" s="1009"/>
      <c r="C6" s="1009"/>
      <c r="D6" s="1009"/>
      <c r="E6" s="1009"/>
      <c r="F6" s="1009"/>
      <c r="G6" s="1009"/>
      <c r="H6" s="1009"/>
      <c r="I6" s="1009"/>
      <c r="J6" s="1009"/>
      <c r="K6" s="1009"/>
    </row>
    <row r="7" spans="2:11">
      <c r="B7" s="1009"/>
      <c r="C7" s="1009"/>
      <c r="D7" s="1009"/>
      <c r="E7" s="1009"/>
      <c r="F7" s="1009"/>
      <c r="G7" s="1009"/>
      <c r="H7" s="1009"/>
      <c r="I7" s="1009"/>
      <c r="J7" s="1009"/>
      <c r="K7" s="1009"/>
    </row>
    <row r="8" spans="2:11">
      <c r="B8" s="1009"/>
      <c r="C8" s="1009"/>
      <c r="D8" s="1009"/>
      <c r="E8" s="1009"/>
      <c r="F8" s="1009"/>
      <c r="G8" s="1009"/>
      <c r="H8" s="1009"/>
      <c r="I8" s="1009"/>
      <c r="J8" s="1009"/>
      <c r="K8" s="1009"/>
    </row>
    <row r="9" spans="2:11">
      <c r="B9" s="1009"/>
      <c r="C9" s="1009"/>
      <c r="D9" s="1009"/>
      <c r="E9" s="1009"/>
      <c r="F9" s="1009"/>
      <c r="G9" s="1009"/>
      <c r="H9" s="1009"/>
      <c r="I9" s="1009"/>
      <c r="J9" s="1009"/>
      <c r="K9" s="1009"/>
    </row>
    <row r="10" spans="2:11">
      <c r="B10" s="1009"/>
      <c r="C10" s="1009"/>
      <c r="D10" s="1009"/>
      <c r="E10" s="1009"/>
      <c r="F10" s="1009"/>
      <c r="G10" s="1009"/>
      <c r="H10" s="1009"/>
      <c r="I10" s="1009"/>
      <c r="J10" s="1009"/>
      <c r="K10" s="1009"/>
    </row>
    <row r="11" spans="2:11">
      <c r="B11" s="1009"/>
      <c r="C11" s="1009"/>
      <c r="D11" s="1009"/>
      <c r="E11" s="1009"/>
      <c r="F11" s="1009"/>
      <c r="G11" s="1009"/>
      <c r="H11" s="1009"/>
      <c r="I11" s="1009"/>
      <c r="J11" s="1009"/>
      <c r="K11" s="1009"/>
    </row>
    <row r="12" spans="2:11">
      <c r="B12" s="1009"/>
      <c r="C12" s="1009"/>
      <c r="D12" s="1009"/>
      <c r="E12" s="1009"/>
      <c r="F12" s="1009"/>
      <c r="G12" s="1009"/>
      <c r="H12" s="1009"/>
      <c r="I12" s="1009"/>
      <c r="J12" s="1009"/>
      <c r="K12" s="1009"/>
    </row>
    <row r="13" spans="2:11">
      <c r="B13" s="1009"/>
      <c r="C13" s="1009"/>
      <c r="D13" s="1009"/>
      <c r="E13" s="1009"/>
      <c r="F13" s="1009"/>
      <c r="G13" s="1009"/>
      <c r="H13" s="1009"/>
      <c r="I13" s="1009"/>
      <c r="J13" s="1009"/>
      <c r="K13" s="1009"/>
    </row>
    <row r="14" spans="2:11">
      <c r="B14" s="1009"/>
      <c r="C14" s="1009"/>
      <c r="D14" s="1009"/>
      <c r="E14" s="1009"/>
      <c r="F14" s="1009"/>
      <c r="G14" s="1009"/>
      <c r="H14" s="1009"/>
      <c r="I14" s="1009"/>
      <c r="J14" s="1009"/>
      <c r="K14" s="1009"/>
    </row>
    <row r="15" spans="2:11">
      <c r="B15" s="1009"/>
      <c r="C15" s="1009"/>
      <c r="D15" s="1009"/>
      <c r="E15" s="1009"/>
      <c r="F15" s="1009"/>
      <c r="G15" s="1009"/>
      <c r="H15" s="1009"/>
      <c r="I15" s="1009"/>
      <c r="J15" s="1009"/>
      <c r="K15" s="1009"/>
    </row>
    <row r="16" spans="2:11">
      <c r="B16" s="1009"/>
      <c r="C16" s="1009"/>
      <c r="D16" s="1009"/>
      <c r="E16" s="1009"/>
      <c r="F16" s="1009"/>
      <c r="G16" s="1009"/>
      <c r="H16" s="1009"/>
      <c r="I16" s="1009"/>
      <c r="J16" s="1009"/>
      <c r="K16" s="1009"/>
    </row>
    <row r="17" spans="2:11">
      <c r="B17" s="1009"/>
      <c r="C17" s="1009"/>
      <c r="D17" s="1009"/>
      <c r="E17" s="1009"/>
      <c r="F17" s="1009"/>
      <c r="G17" s="1009"/>
      <c r="H17" s="1009"/>
      <c r="I17" s="1009"/>
      <c r="J17" s="1009"/>
      <c r="K17" s="1009"/>
    </row>
    <row r="18" spans="2:11">
      <c r="B18" s="1009"/>
      <c r="C18" s="1009"/>
      <c r="D18" s="1009"/>
      <c r="E18" s="1009"/>
      <c r="F18" s="1009"/>
      <c r="G18" s="1009"/>
      <c r="H18" s="1009"/>
      <c r="I18" s="1009"/>
      <c r="J18" s="1009"/>
      <c r="K18" s="1009"/>
    </row>
    <row r="19" spans="2:11">
      <c r="B19" s="1009"/>
      <c r="C19" s="1009"/>
      <c r="D19" s="1009"/>
      <c r="E19" s="1009"/>
      <c r="F19" s="1009"/>
      <c r="G19" s="1009"/>
      <c r="H19" s="1009"/>
      <c r="I19" s="1009"/>
      <c r="J19" s="1009"/>
      <c r="K19" s="1009"/>
    </row>
    <row r="20" spans="2:11">
      <c r="B20" s="1009"/>
      <c r="C20" s="1009"/>
      <c r="D20" s="1009"/>
      <c r="E20" s="1009"/>
      <c r="F20" s="1009"/>
      <c r="G20" s="1009"/>
      <c r="H20" s="1009"/>
      <c r="I20" s="1009"/>
      <c r="J20" s="1009"/>
      <c r="K20" s="1009"/>
    </row>
    <row r="21" spans="2:11">
      <c r="B21" s="1009"/>
      <c r="C21" s="1009"/>
      <c r="D21" s="1009"/>
      <c r="E21" s="1009"/>
      <c r="F21" s="1009"/>
      <c r="G21" s="1009"/>
      <c r="H21" s="1009"/>
      <c r="I21" s="1009"/>
      <c r="J21" s="1009"/>
      <c r="K21" s="1009"/>
    </row>
    <row r="22" spans="2:11">
      <c r="B22" s="1009"/>
      <c r="C22" s="1009"/>
      <c r="D22" s="1009"/>
      <c r="E22" s="1009"/>
      <c r="F22" s="1009"/>
      <c r="G22" s="1009"/>
      <c r="H22" s="1009"/>
      <c r="I22" s="1009"/>
      <c r="J22" s="1009"/>
      <c r="K22" s="1009"/>
    </row>
    <row r="23" spans="2:11">
      <c r="B23" s="1009"/>
      <c r="C23" s="1009"/>
      <c r="D23" s="1009"/>
      <c r="E23" s="1009"/>
      <c r="F23" s="1009"/>
      <c r="G23" s="1009"/>
      <c r="H23" s="1009"/>
      <c r="I23" s="1009"/>
      <c r="J23" s="1009"/>
      <c r="K23" s="1009"/>
    </row>
    <row r="24" spans="2:11">
      <c r="B24" s="1009"/>
      <c r="C24" s="1009"/>
      <c r="D24" s="1009"/>
      <c r="E24" s="1009"/>
      <c r="F24" s="1009"/>
      <c r="G24" s="1009"/>
      <c r="H24" s="1009"/>
      <c r="I24" s="1009"/>
      <c r="J24" s="1009"/>
      <c r="K24" s="1009"/>
    </row>
    <row r="25" spans="2:11">
      <c r="B25" s="1009"/>
      <c r="C25" s="1009"/>
      <c r="D25" s="1009"/>
      <c r="E25" s="1009"/>
      <c r="F25" s="1009"/>
      <c r="G25" s="1009"/>
      <c r="H25" s="1009"/>
      <c r="I25" s="1009"/>
      <c r="J25" s="1009"/>
      <c r="K25" s="1009"/>
    </row>
    <row r="26" spans="2:11">
      <c r="B26" s="1009"/>
      <c r="C26" s="1009"/>
      <c r="D26" s="1009"/>
      <c r="E26" s="1009"/>
      <c r="F26" s="1009"/>
      <c r="G26" s="1009"/>
      <c r="H26" s="1009"/>
      <c r="I26" s="1009"/>
      <c r="J26" s="1009"/>
      <c r="K26" s="1009"/>
    </row>
    <row r="27" spans="2:11">
      <c r="B27" s="1009"/>
      <c r="C27" s="1009"/>
      <c r="D27" s="1009"/>
      <c r="E27" s="1009"/>
      <c r="F27" s="1009"/>
      <c r="G27" s="1009"/>
      <c r="H27" s="1009"/>
      <c r="I27" s="1009"/>
      <c r="J27" s="1009"/>
      <c r="K27" s="1009"/>
    </row>
    <row r="28" spans="2:11">
      <c r="B28" s="1009"/>
      <c r="C28" s="1009"/>
      <c r="D28" s="1009"/>
      <c r="E28" s="1009"/>
      <c r="F28" s="1009"/>
      <c r="G28" s="1009"/>
      <c r="H28" s="1009"/>
      <c r="I28" s="1009"/>
      <c r="J28" s="1009"/>
      <c r="K28" s="1009"/>
    </row>
    <row r="29" spans="2:11">
      <c r="B29" s="1009"/>
      <c r="C29" s="1009"/>
      <c r="D29" s="1009"/>
      <c r="E29" s="1009"/>
      <c r="F29" s="1009"/>
      <c r="G29" s="1009"/>
      <c r="H29" s="1009"/>
      <c r="I29" s="1009"/>
      <c r="J29" s="1009"/>
      <c r="K29" s="1009"/>
    </row>
    <row r="30" spans="2:11">
      <c r="B30" s="1009"/>
      <c r="C30" s="1009"/>
      <c r="D30" s="1009"/>
      <c r="E30" s="1009"/>
      <c r="F30" s="1009"/>
      <c r="G30" s="1009"/>
      <c r="H30" s="1009"/>
      <c r="I30" s="1009"/>
      <c r="J30" s="1009"/>
      <c r="K30" s="1009"/>
    </row>
    <row r="31" spans="2:11">
      <c r="B31" s="1009"/>
      <c r="C31" s="1009"/>
      <c r="D31" s="1009"/>
      <c r="E31" s="1009"/>
      <c r="F31" s="1009"/>
      <c r="G31" s="1009"/>
      <c r="H31" s="1009"/>
      <c r="I31" s="1009"/>
      <c r="J31" s="1009"/>
      <c r="K31" s="1009"/>
    </row>
    <row r="32" spans="2:11">
      <c r="B32" s="1009"/>
      <c r="C32" s="1009"/>
      <c r="D32" s="1009"/>
      <c r="E32" s="1009"/>
      <c r="F32" s="1009"/>
      <c r="G32" s="1009"/>
      <c r="H32" s="1009"/>
      <c r="I32" s="1009"/>
      <c r="J32" s="1009"/>
      <c r="K32" s="1009"/>
    </row>
    <row r="33" spans="2:11">
      <c r="B33" s="1009"/>
      <c r="C33" s="1009"/>
      <c r="D33" s="1009"/>
      <c r="E33" s="1009"/>
      <c r="F33" s="1009"/>
      <c r="G33" s="1009"/>
      <c r="H33" s="1009"/>
      <c r="I33" s="1009"/>
      <c r="J33" s="1009"/>
      <c r="K33" s="1009"/>
    </row>
    <row r="34" spans="2:11">
      <c r="B34" s="1009"/>
      <c r="C34" s="1009"/>
      <c r="D34" s="1009"/>
      <c r="E34" s="1009"/>
      <c r="F34" s="1009"/>
      <c r="G34" s="1009"/>
      <c r="H34" s="1009"/>
      <c r="I34" s="1009"/>
      <c r="J34" s="1009"/>
      <c r="K34" s="1009"/>
    </row>
    <row r="35" spans="2:11">
      <c r="B35" s="1009"/>
      <c r="C35" s="1009"/>
      <c r="D35" s="1009"/>
      <c r="E35" s="1009"/>
      <c r="F35" s="1009"/>
      <c r="G35" s="1009"/>
      <c r="H35" s="1009"/>
      <c r="I35" s="1009"/>
      <c r="J35" s="1009"/>
      <c r="K35" s="1009"/>
    </row>
    <row r="36" spans="2:11">
      <c r="B36" s="1009"/>
      <c r="C36" s="1009"/>
      <c r="D36" s="1009"/>
      <c r="E36" s="1009"/>
      <c r="F36" s="1009"/>
      <c r="G36" s="1009"/>
      <c r="H36" s="1009"/>
      <c r="I36" s="1009"/>
      <c r="J36" s="1009"/>
      <c r="K36" s="1009"/>
    </row>
    <row r="37" spans="2:11">
      <c r="B37" s="1009"/>
      <c r="C37" s="1009"/>
      <c r="D37" s="1009"/>
      <c r="E37" s="1009"/>
      <c r="F37" s="1009"/>
      <c r="G37" s="1009"/>
      <c r="H37" s="1009"/>
      <c r="I37" s="1009"/>
      <c r="J37" s="1009"/>
      <c r="K37" s="1009"/>
    </row>
    <row r="38" spans="2:11" ht="21" customHeight="1">
      <c r="B38" s="1009"/>
      <c r="C38" s="1009"/>
      <c r="D38" s="1009"/>
      <c r="E38" s="1009"/>
      <c r="F38" s="1009"/>
      <c r="G38" s="1009"/>
      <c r="H38" s="1009"/>
      <c r="I38" s="1009"/>
      <c r="J38" s="1009"/>
      <c r="K38" s="1009"/>
    </row>
    <row r="39" spans="2:11" ht="27" customHeight="1">
      <c r="B39" s="1009"/>
      <c r="C39" s="1009"/>
      <c r="D39" s="1009"/>
      <c r="E39" s="1009"/>
      <c r="F39" s="1009"/>
      <c r="G39" s="1009"/>
      <c r="H39" s="1009"/>
      <c r="I39" s="1009"/>
      <c r="J39" s="1009"/>
      <c r="K39" s="1009"/>
    </row>
    <row r="40" spans="2:11" ht="26.5" customHeight="1">
      <c r="B40" s="1009"/>
      <c r="C40" s="1009"/>
      <c r="D40" s="1009"/>
      <c r="E40" s="1009"/>
      <c r="F40" s="1009"/>
      <c r="G40" s="1009"/>
      <c r="H40" s="1009"/>
      <c r="I40" s="1009"/>
      <c r="J40" s="1009"/>
      <c r="K40" s="1009"/>
    </row>
    <row r="41" spans="2:11" ht="31" customHeight="1">
      <c r="B41" s="1009"/>
      <c r="C41" s="1009"/>
      <c r="D41" s="1009"/>
      <c r="E41" s="1009"/>
      <c r="F41" s="1009"/>
      <c r="G41" s="1009"/>
      <c r="H41" s="1009"/>
      <c r="I41" s="1009"/>
      <c r="J41" s="1009"/>
      <c r="K41" s="1009"/>
    </row>
    <row r="42" spans="2:11" ht="31" customHeight="1">
      <c r="B42" s="1009"/>
      <c r="C42" s="1009"/>
      <c r="D42" s="1009"/>
      <c r="E42" s="1009"/>
      <c r="F42" s="1009"/>
      <c r="G42" s="1009"/>
      <c r="H42" s="1009"/>
      <c r="I42" s="1009"/>
      <c r="J42" s="1009"/>
      <c r="K42" s="1009"/>
    </row>
    <row r="43" spans="2:11" ht="28" customHeight="1">
      <c r="B43" s="1009"/>
      <c r="C43" s="1009"/>
      <c r="D43" s="1009"/>
      <c r="E43" s="1009"/>
      <c r="F43" s="1009"/>
      <c r="G43" s="1009"/>
      <c r="H43" s="1009"/>
      <c r="I43" s="1009"/>
      <c r="J43" s="1009"/>
      <c r="K43" s="1009"/>
    </row>
    <row r="44" spans="2:11" ht="41.25" customHeight="1">
      <c r="B44" s="1009"/>
      <c r="C44" s="1009"/>
      <c r="D44" s="1009"/>
      <c r="E44" s="1009"/>
      <c r="F44" s="1009"/>
      <c r="G44" s="1009"/>
      <c r="H44" s="1009"/>
      <c r="I44" s="1009"/>
      <c r="J44" s="1009"/>
      <c r="K44" s="1009"/>
    </row>
    <row r="45" spans="2:11" ht="201.75" customHeight="1">
      <c r="B45" s="1009"/>
      <c r="C45" s="1009"/>
      <c r="D45" s="1009"/>
      <c r="E45" s="1009"/>
      <c r="F45" s="1009"/>
      <c r="G45" s="1009"/>
      <c r="H45" s="1009"/>
      <c r="I45" s="1009"/>
      <c r="J45" s="1009"/>
      <c r="K45" s="1009"/>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083E-6045-4CBA-B45F-F7FAA8A86F28}">
  <dimension ref="A1:F27"/>
  <sheetViews>
    <sheetView showGridLines="0" zoomScaleNormal="100" workbookViewId="0">
      <selection activeCell="A17" sqref="A17"/>
    </sheetView>
  </sheetViews>
  <sheetFormatPr defaultColWidth="8.54296875" defaultRowHeight="10.5"/>
  <cols>
    <col min="1" max="1" width="10.54296875" style="2" customWidth="1"/>
    <col min="2" max="2" width="34.453125" style="2" customWidth="1"/>
    <col min="3" max="4" width="27" style="2" customWidth="1"/>
    <col min="5" max="16384" width="8.54296875" style="2"/>
  </cols>
  <sheetData>
    <row r="1" spans="1:6">
      <c r="A1" s="11" t="s">
        <v>894</v>
      </c>
      <c r="B1" s="11"/>
      <c r="C1" s="11"/>
      <c r="D1" s="442"/>
      <c r="F1" s="11" t="s">
        <v>143</v>
      </c>
    </row>
    <row r="2" spans="1:6">
      <c r="A2" s="451" t="s">
        <v>296</v>
      </c>
      <c r="B2" s="451"/>
      <c r="C2" s="1086" t="s">
        <v>895</v>
      </c>
      <c r="D2" s="1086"/>
    </row>
    <row r="3" spans="1:6">
      <c r="A3" s="443"/>
      <c r="B3" s="443"/>
      <c r="C3" s="1086"/>
      <c r="D3" s="1086"/>
    </row>
    <row r="4" spans="1:6">
      <c r="A4" s="444"/>
      <c r="B4" s="444"/>
      <c r="C4" s="66" t="s">
        <v>896</v>
      </c>
      <c r="D4" s="66" t="s">
        <v>897</v>
      </c>
    </row>
    <row r="5" spans="1:6" ht="11.25" customHeight="1">
      <c r="A5" s="437" t="s">
        <v>565</v>
      </c>
      <c r="B5" s="437" t="s">
        <v>898</v>
      </c>
      <c r="C5" s="445">
        <v>1.752</v>
      </c>
      <c r="D5" s="445">
        <v>0</v>
      </c>
    </row>
    <row r="6" spans="1:6">
      <c r="A6" s="369" t="s">
        <v>620</v>
      </c>
      <c r="B6" s="369" t="s">
        <v>899</v>
      </c>
      <c r="C6" s="445">
        <v>5.6219999999999999</v>
      </c>
      <c r="D6" s="445">
        <v>-0.27200000000000002</v>
      </c>
    </row>
    <row r="7" spans="1:6">
      <c r="A7" s="446" t="s">
        <v>828</v>
      </c>
      <c r="B7" s="446" t="s">
        <v>900</v>
      </c>
      <c r="C7" s="445">
        <v>0.60199999999999998</v>
      </c>
      <c r="D7" s="445">
        <v>0</v>
      </c>
    </row>
    <row r="8" spans="1:6" ht="11.25" customHeight="1">
      <c r="A8" s="446" t="s">
        <v>830</v>
      </c>
      <c r="B8" s="446" t="s">
        <v>901</v>
      </c>
      <c r="C8" s="445">
        <v>4.8010000000000002</v>
      </c>
      <c r="D8" s="445">
        <v>-0.27200000000000002</v>
      </c>
    </row>
    <row r="9" spans="1:6" ht="11.25" customHeight="1">
      <c r="A9" s="446" t="s">
        <v>832</v>
      </c>
      <c r="B9" s="446" t="s">
        <v>902</v>
      </c>
      <c r="C9" s="445">
        <v>0</v>
      </c>
      <c r="D9" s="445">
        <v>0</v>
      </c>
    </row>
    <row r="10" spans="1:6">
      <c r="A10" s="446" t="s">
        <v>834</v>
      </c>
      <c r="B10" s="446" t="s">
        <v>903</v>
      </c>
      <c r="C10" s="445">
        <v>0</v>
      </c>
      <c r="D10" s="445">
        <v>0</v>
      </c>
    </row>
    <row r="11" spans="1:6">
      <c r="A11" s="446" t="s">
        <v>836</v>
      </c>
      <c r="B11" s="446" t="s">
        <v>904</v>
      </c>
      <c r="C11" s="445">
        <v>0.219</v>
      </c>
      <c r="D11" s="445">
        <v>0</v>
      </c>
    </row>
    <row r="12" spans="1:6">
      <c r="A12" s="423" t="s">
        <v>838</v>
      </c>
      <c r="B12" s="423" t="s">
        <v>191</v>
      </c>
      <c r="C12" s="447">
        <v>7.3739999999999997</v>
      </c>
      <c r="D12" s="447">
        <v>-0.27200000000000002</v>
      </c>
    </row>
    <row r="16" spans="1:6">
      <c r="A16" s="11" t="s">
        <v>894</v>
      </c>
      <c r="B16" s="11"/>
      <c r="C16" s="11"/>
      <c r="D16" s="442"/>
    </row>
    <row r="17" spans="1:4">
      <c r="A17" s="451" t="s">
        <v>503</v>
      </c>
      <c r="B17" s="451"/>
      <c r="C17" s="1086" t="s">
        <v>895</v>
      </c>
      <c r="D17" s="1086"/>
    </row>
    <row r="18" spans="1:4">
      <c r="A18" s="443"/>
      <c r="B18" s="443"/>
      <c r="C18" s="1086"/>
      <c r="D18" s="1086"/>
    </row>
    <row r="19" spans="1:4">
      <c r="A19" s="444"/>
      <c r="B19" s="444"/>
      <c r="C19" s="66" t="s">
        <v>896</v>
      </c>
      <c r="D19" s="66" t="s">
        <v>897</v>
      </c>
    </row>
    <row r="20" spans="1:4" ht="11.25" customHeight="1">
      <c r="A20" s="437" t="s">
        <v>565</v>
      </c>
      <c r="B20" s="437" t="s">
        <v>898</v>
      </c>
      <c r="C20" s="445">
        <v>1.988</v>
      </c>
      <c r="D20" s="445">
        <v>0</v>
      </c>
    </row>
    <row r="21" spans="1:4">
      <c r="A21" s="369" t="s">
        <v>620</v>
      </c>
      <c r="B21" s="369" t="s">
        <v>899</v>
      </c>
      <c r="C21" s="445">
        <v>6.0949999999999998</v>
      </c>
      <c r="D21" s="445">
        <v>-0.24199999999999999</v>
      </c>
    </row>
    <row r="22" spans="1:4">
      <c r="A22" s="446" t="s">
        <v>828</v>
      </c>
      <c r="B22" s="446" t="s">
        <v>900</v>
      </c>
      <c r="C22" s="445">
        <v>0.54200000000000004</v>
      </c>
      <c r="D22" s="445">
        <v>0</v>
      </c>
    </row>
    <row r="23" spans="1:4" ht="11.25" customHeight="1">
      <c r="A23" s="446" t="s">
        <v>830</v>
      </c>
      <c r="B23" s="446" t="s">
        <v>901</v>
      </c>
      <c r="C23" s="445">
        <v>5.5529999999999999</v>
      </c>
      <c r="D23" s="445">
        <v>-0.24199999999999999</v>
      </c>
    </row>
    <row r="24" spans="1:4" ht="11.25" customHeight="1">
      <c r="A24" s="446" t="s">
        <v>832</v>
      </c>
      <c r="B24" s="446" t="s">
        <v>902</v>
      </c>
      <c r="C24" s="445">
        <v>0</v>
      </c>
      <c r="D24" s="445">
        <v>0</v>
      </c>
    </row>
    <row r="25" spans="1:4">
      <c r="A25" s="446" t="s">
        <v>834</v>
      </c>
      <c r="B25" s="446" t="s">
        <v>903</v>
      </c>
      <c r="C25" s="445">
        <v>0</v>
      </c>
      <c r="D25" s="445">
        <v>0</v>
      </c>
    </row>
    <row r="26" spans="1:4">
      <c r="A26" s="446" t="s">
        <v>836</v>
      </c>
      <c r="B26" s="446" t="s">
        <v>904</v>
      </c>
      <c r="C26" s="445">
        <v>0</v>
      </c>
      <c r="D26" s="445">
        <v>0</v>
      </c>
    </row>
    <row r="27" spans="1:4">
      <c r="A27" s="423" t="s">
        <v>838</v>
      </c>
      <c r="B27" s="423" t="s">
        <v>191</v>
      </c>
      <c r="C27" s="447">
        <v>8.0830000000000002</v>
      </c>
      <c r="D27" s="447">
        <v>-0.24199999999999999</v>
      </c>
    </row>
  </sheetData>
  <mergeCells count="2">
    <mergeCell ref="C2:D3"/>
    <mergeCell ref="C17:D18"/>
  </mergeCells>
  <hyperlinks>
    <hyperlink ref="F1" location="Index!A1" display="Index" xr:uid="{C1F01EB8-AFD9-4EB7-B8D4-AD9C020AAE0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A20:A27 A5:A1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D06B-C970-45C3-BA56-2C52A911B7FD}">
  <sheetPr>
    <pageSetUpPr fitToPage="1"/>
  </sheetPr>
  <dimension ref="A1:S66"/>
  <sheetViews>
    <sheetView showGridLines="0" zoomScaleNormal="100" zoomScalePageLayoutView="85" workbookViewId="0">
      <selection activeCell="L26" sqref="L26"/>
    </sheetView>
  </sheetViews>
  <sheetFormatPr defaultColWidth="8.54296875" defaultRowHeight="10.5"/>
  <cols>
    <col min="1" max="1" width="11" style="2" customWidth="1"/>
    <col min="2" max="2" width="24" style="2" bestFit="1" customWidth="1"/>
    <col min="3" max="17" width="11.81640625" style="2" customWidth="1"/>
    <col min="18" max="16384" width="8.54296875" style="2"/>
  </cols>
  <sheetData>
    <row r="1" spans="1:19">
      <c r="A1" s="11" t="s">
        <v>905</v>
      </c>
      <c r="B1" s="11"/>
      <c r="C1" s="11"/>
      <c r="D1" s="11"/>
      <c r="E1" s="11"/>
      <c r="F1" s="11"/>
      <c r="G1" s="11"/>
      <c r="H1" s="11"/>
      <c r="I1" s="11"/>
      <c r="J1" s="11"/>
      <c r="K1" s="11"/>
      <c r="L1" s="11"/>
      <c r="M1" s="11"/>
      <c r="N1" s="11"/>
      <c r="O1" s="11"/>
      <c r="P1" s="11"/>
      <c r="Q1" s="11"/>
      <c r="S1" s="11" t="s">
        <v>143</v>
      </c>
    </row>
    <row r="2" spans="1:19" ht="22.5" customHeight="1">
      <c r="A2" s="451" t="s">
        <v>296</v>
      </c>
      <c r="B2" s="467"/>
      <c r="C2" s="1086" t="s">
        <v>906</v>
      </c>
      <c r="D2" s="1086"/>
      <c r="E2" s="1086"/>
      <c r="F2" s="1086"/>
      <c r="G2" s="1086"/>
      <c r="H2" s="1086"/>
      <c r="I2" s="1086" t="s">
        <v>815</v>
      </c>
      <c r="J2" s="1086"/>
      <c r="K2" s="1086"/>
      <c r="L2" s="1086"/>
      <c r="M2" s="1086"/>
      <c r="N2" s="1086"/>
      <c r="O2" s="1086" t="s">
        <v>907</v>
      </c>
      <c r="P2" s="1095" t="s">
        <v>908</v>
      </c>
      <c r="Q2" s="1092"/>
    </row>
    <row r="3" spans="1:19" ht="35.15" customHeight="1">
      <c r="B3" s="452"/>
      <c r="C3" s="1086" t="s">
        <v>909</v>
      </c>
      <c r="D3" s="1086"/>
      <c r="E3" s="1086"/>
      <c r="F3" s="1086" t="s">
        <v>910</v>
      </c>
      <c r="G3" s="1086"/>
      <c r="H3" s="1086"/>
      <c r="I3" s="1086" t="s">
        <v>911</v>
      </c>
      <c r="J3" s="1086"/>
      <c r="K3" s="1086"/>
      <c r="L3" s="1086" t="s">
        <v>912</v>
      </c>
      <c r="M3" s="1086"/>
      <c r="N3" s="1086"/>
      <c r="O3" s="1086"/>
      <c r="P3" s="1086" t="s">
        <v>913</v>
      </c>
      <c r="Q3" s="1086" t="s">
        <v>914</v>
      </c>
    </row>
    <row r="4" spans="1:19" ht="22.5" customHeight="1">
      <c r="B4" s="452"/>
      <c r="C4" s="395"/>
      <c r="D4" s="66" t="s">
        <v>915</v>
      </c>
      <c r="E4" s="66" t="s">
        <v>916</v>
      </c>
      <c r="F4" s="395"/>
      <c r="G4" s="66" t="s">
        <v>916</v>
      </c>
      <c r="H4" s="66" t="s">
        <v>917</v>
      </c>
      <c r="I4" s="395"/>
      <c r="J4" s="66" t="s">
        <v>915</v>
      </c>
      <c r="K4" s="66" t="s">
        <v>916</v>
      </c>
      <c r="L4" s="395"/>
      <c r="M4" s="66" t="s">
        <v>916</v>
      </c>
      <c r="N4" s="66" t="s">
        <v>917</v>
      </c>
      <c r="O4" s="395"/>
      <c r="P4" s="1086"/>
      <c r="Q4" s="1086"/>
    </row>
    <row r="5" spans="1:19" ht="21">
      <c r="A5" s="66" t="s">
        <v>824</v>
      </c>
      <c r="B5" s="369" t="s">
        <v>825</v>
      </c>
      <c r="C5" s="418">
        <v>78037.251999999993</v>
      </c>
      <c r="D5" s="453">
        <v>77188.361000000004</v>
      </c>
      <c r="E5" s="453">
        <v>848.89099999999996</v>
      </c>
      <c r="F5" s="418">
        <v>7.0000000000000001E-3</v>
      </c>
      <c r="G5" s="418">
        <v>0</v>
      </c>
      <c r="H5" s="418">
        <v>7.0000000000000001E-3</v>
      </c>
      <c r="I5" s="418">
        <v>-14.263999999999999</v>
      </c>
      <c r="J5" s="418">
        <v>-0.53100000000000003</v>
      </c>
      <c r="K5" s="418">
        <v>-13.733000000000001</v>
      </c>
      <c r="L5" s="418">
        <v>0</v>
      </c>
      <c r="M5" s="418">
        <v>0</v>
      </c>
      <c r="N5" s="418">
        <v>0</v>
      </c>
      <c r="O5" s="418">
        <v>0</v>
      </c>
      <c r="P5" s="418">
        <v>18.311</v>
      </c>
      <c r="Q5" s="418">
        <v>0</v>
      </c>
    </row>
    <row r="6" spans="1:19">
      <c r="A6" s="66" t="s">
        <v>565</v>
      </c>
      <c r="B6" s="369" t="s">
        <v>826</v>
      </c>
      <c r="C6" s="418">
        <v>815802.57299999997</v>
      </c>
      <c r="D6" s="453">
        <v>672132.73600000003</v>
      </c>
      <c r="E6" s="453">
        <v>62253.154000000002</v>
      </c>
      <c r="F6" s="418">
        <v>12329.485000000001</v>
      </c>
      <c r="G6" s="418">
        <v>0</v>
      </c>
      <c r="H6" s="418">
        <v>12046.450999999999</v>
      </c>
      <c r="I6" s="418">
        <v>-1603.953</v>
      </c>
      <c r="J6" s="418">
        <v>-398.447</v>
      </c>
      <c r="K6" s="418">
        <v>-1205.4749999999999</v>
      </c>
      <c r="L6" s="418">
        <v>-4184.1360000000004</v>
      </c>
      <c r="M6" s="418">
        <v>0</v>
      </c>
      <c r="N6" s="418">
        <v>-4162.8</v>
      </c>
      <c r="O6" s="418">
        <v>-88.646000000000001</v>
      </c>
      <c r="P6" s="418">
        <v>646270.58799999999</v>
      </c>
      <c r="Q6" s="418">
        <v>6010.317</v>
      </c>
    </row>
    <row r="7" spans="1:19">
      <c r="A7" s="448" t="s">
        <v>620</v>
      </c>
      <c r="B7" s="399" t="s">
        <v>827</v>
      </c>
      <c r="C7" s="454">
        <v>26015.847000000002</v>
      </c>
      <c r="D7" s="455">
        <v>24445.174999999999</v>
      </c>
      <c r="E7" s="455">
        <v>0</v>
      </c>
      <c r="F7" s="418">
        <v>0</v>
      </c>
      <c r="G7" s="418">
        <v>0</v>
      </c>
      <c r="H7" s="418">
        <v>0</v>
      </c>
      <c r="I7" s="418">
        <v>-0.06</v>
      </c>
      <c r="J7" s="418">
        <v>-0.06</v>
      </c>
      <c r="K7" s="418">
        <v>0</v>
      </c>
      <c r="L7" s="418">
        <v>0</v>
      </c>
      <c r="M7" s="418">
        <v>0</v>
      </c>
      <c r="N7" s="418">
        <v>0</v>
      </c>
      <c r="O7" s="418">
        <v>0</v>
      </c>
      <c r="P7" s="418">
        <v>25991.642</v>
      </c>
      <c r="Q7" s="418">
        <v>0</v>
      </c>
    </row>
    <row r="8" spans="1:19">
      <c r="A8" s="448" t="s">
        <v>828</v>
      </c>
      <c r="B8" s="399" t="s">
        <v>829</v>
      </c>
      <c r="C8" s="454">
        <v>21486.85</v>
      </c>
      <c r="D8" s="455">
        <v>20273.295999999998</v>
      </c>
      <c r="E8" s="455">
        <v>418.23</v>
      </c>
      <c r="F8" s="418">
        <v>238.66800000000001</v>
      </c>
      <c r="G8" s="418">
        <v>0</v>
      </c>
      <c r="H8" s="418">
        <v>238.66800000000001</v>
      </c>
      <c r="I8" s="418">
        <v>-8.0839999999999996</v>
      </c>
      <c r="J8" s="418">
        <v>-5.149</v>
      </c>
      <c r="K8" s="418">
        <v>-2.9350000000000001</v>
      </c>
      <c r="L8" s="418">
        <v>-10.029</v>
      </c>
      <c r="M8" s="418">
        <v>0</v>
      </c>
      <c r="N8" s="418">
        <v>-10.029</v>
      </c>
      <c r="O8" s="418">
        <v>-3.7999999999999999E-2</v>
      </c>
      <c r="P8" s="418">
        <v>7091.5709999999999</v>
      </c>
      <c r="Q8" s="418">
        <v>214.81800000000001</v>
      </c>
    </row>
    <row r="9" spans="1:19">
      <c r="A9" s="448" t="s">
        <v>830</v>
      </c>
      <c r="B9" s="399" t="s">
        <v>831</v>
      </c>
      <c r="C9" s="454">
        <v>49770.811999999998</v>
      </c>
      <c r="D9" s="455">
        <v>21690.446</v>
      </c>
      <c r="E9" s="455">
        <v>0.69599999999999995</v>
      </c>
      <c r="F9" s="418">
        <v>81.572000000000003</v>
      </c>
      <c r="G9" s="418">
        <v>0</v>
      </c>
      <c r="H9" s="418">
        <v>81.572000000000003</v>
      </c>
      <c r="I9" s="418">
        <v>-3.2650000000000001</v>
      </c>
      <c r="J9" s="418">
        <v>-3.2480000000000002</v>
      </c>
      <c r="K9" s="418">
        <v>-1.7000000000000001E-2</v>
      </c>
      <c r="L9" s="418">
        <v>-11.193</v>
      </c>
      <c r="M9" s="418">
        <v>0</v>
      </c>
      <c r="N9" s="418">
        <v>-11.193</v>
      </c>
      <c r="O9" s="418">
        <v>0</v>
      </c>
      <c r="P9" s="418">
        <v>40042.057000000001</v>
      </c>
      <c r="Q9" s="418">
        <v>62.805</v>
      </c>
    </row>
    <row r="10" spans="1:19">
      <c r="A10" s="448" t="s">
        <v>832</v>
      </c>
      <c r="B10" s="399" t="s">
        <v>833</v>
      </c>
      <c r="C10" s="454">
        <v>96012.9</v>
      </c>
      <c r="D10" s="455">
        <v>46911.116000000002</v>
      </c>
      <c r="E10" s="455">
        <v>1613.096</v>
      </c>
      <c r="F10" s="418">
        <v>158.876</v>
      </c>
      <c r="G10" s="418">
        <v>0</v>
      </c>
      <c r="H10" s="418">
        <v>158.876</v>
      </c>
      <c r="I10" s="418">
        <v>-70.775999999999996</v>
      </c>
      <c r="J10" s="418">
        <v>-15.294</v>
      </c>
      <c r="K10" s="418">
        <v>-55.481999999999999</v>
      </c>
      <c r="L10" s="418">
        <v>-80.86</v>
      </c>
      <c r="M10" s="418">
        <v>0</v>
      </c>
      <c r="N10" s="418">
        <v>-80.86</v>
      </c>
      <c r="O10" s="418">
        <v>0</v>
      </c>
      <c r="P10" s="418">
        <v>75568.267999999996</v>
      </c>
      <c r="Q10" s="418">
        <v>50.475000000000001</v>
      </c>
    </row>
    <row r="11" spans="1:19">
      <c r="A11" s="448" t="s">
        <v>834</v>
      </c>
      <c r="B11" s="399" t="s">
        <v>835</v>
      </c>
      <c r="C11" s="454">
        <v>229865.823</v>
      </c>
      <c r="D11" s="455">
        <v>198550.49299999999</v>
      </c>
      <c r="E11" s="455">
        <v>28010.595000000001</v>
      </c>
      <c r="F11" s="418">
        <v>6784.98</v>
      </c>
      <c r="G11" s="418">
        <v>0</v>
      </c>
      <c r="H11" s="418">
        <v>6697.1580000000004</v>
      </c>
      <c r="I11" s="418">
        <v>-781.58900000000006</v>
      </c>
      <c r="J11" s="418">
        <v>-187.57499999999999</v>
      </c>
      <c r="K11" s="418">
        <v>-594.01400000000001</v>
      </c>
      <c r="L11" s="418">
        <v>-2774.1979999999999</v>
      </c>
      <c r="M11" s="418">
        <v>0</v>
      </c>
      <c r="N11" s="418">
        <v>-2756.127</v>
      </c>
      <c r="O11" s="418">
        <v>-88.602000000000004</v>
      </c>
      <c r="P11" s="418">
        <v>136124.48300000001</v>
      </c>
      <c r="Q11" s="418">
        <v>2728.797</v>
      </c>
    </row>
    <row r="12" spans="1:19">
      <c r="A12" s="448" t="s">
        <v>836</v>
      </c>
      <c r="B12" s="446" t="s">
        <v>918</v>
      </c>
      <c r="C12" s="454">
        <v>38929.756999999998</v>
      </c>
      <c r="D12" s="455">
        <v>33201.417000000001</v>
      </c>
      <c r="E12" s="455">
        <v>5720.15</v>
      </c>
      <c r="F12" s="418">
        <v>1597.0070000000001</v>
      </c>
      <c r="G12" s="418">
        <v>0</v>
      </c>
      <c r="H12" s="418">
        <v>1595.163</v>
      </c>
      <c r="I12" s="418">
        <v>-188.90299999999999</v>
      </c>
      <c r="J12" s="418">
        <v>-38.145000000000003</v>
      </c>
      <c r="K12" s="418">
        <v>-150.75800000000001</v>
      </c>
      <c r="L12" s="418">
        <v>-677.96199999999999</v>
      </c>
      <c r="M12" s="418">
        <v>0</v>
      </c>
      <c r="N12" s="418">
        <v>-677.96199999999999</v>
      </c>
      <c r="O12" s="418">
        <v>0</v>
      </c>
      <c r="P12" s="418">
        <v>32517.166000000001</v>
      </c>
      <c r="Q12" s="418">
        <v>757.02200000000005</v>
      </c>
    </row>
    <row r="13" spans="1:19">
      <c r="A13" s="448" t="s">
        <v>838</v>
      </c>
      <c r="B13" s="399" t="s">
        <v>837</v>
      </c>
      <c r="C13" s="454">
        <v>392650.34100000001</v>
      </c>
      <c r="D13" s="455">
        <v>360262.21</v>
      </c>
      <c r="E13" s="455">
        <v>32210.537</v>
      </c>
      <c r="F13" s="418">
        <v>5065.3890000000001</v>
      </c>
      <c r="G13" s="418">
        <v>0</v>
      </c>
      <c r="H13" s="418">
        <v>4870.1769999999997</v>
      </c>
      <c r="I13" s="418">
        <v>-740.17899999999997</v>
      </c>
      <c r="J13" s="418">
        <v>-187.12100000000001</v>
      </c>
      <c r="K13" s="418">
        <v>-553.02700000000004</v>
      </c>
      <c r="L13" s="418">
        <v>-1307.856</v>
      </c>
      <c r="M13" s="418">
        <v>0</v>
      </c>
      <c r="N13" s="418">
        <v>-1304.5909999999999</v>
      </c>
      <c r="O13" s="418">
        <v>-6.0000000000000001E-3</v>
      </c>
      <c r="P13" s="418">
        <v>361452.56699999998</v>
      </c>
      <c r="Q13" s="418">
        <v>2953.422</v>
      </c>
    </row>
    <row r="14" spans="1:19">
      <c r="A14" s="66" t="s">
        <v>840</v>
      </c>
      <c r="B14" s="369" t="s">
        <v>919</v>
      </c>
      <c r="C14" s="418">
        <v>103435.018</v>
      </c>
      <c r="D14" s="453">
        <v>99377.986999999994</v>
      </c>
      <c r="E14" s="453">
        <v>70.876000000000005</v>
      </c>
      <c r="F14" s="418">
        <v>0</v>
      </c>
      <c r="G14" s="418">
        <v>0</v>
      </c>
      <c r="H14" s="418">
        <v>0</v>
      </c>
      <c r="I14" s="418">
        <v>-26.29</v>
      </c>
      <c r="J14" s="418">
        <v>-24.018000000000001</v>
      </c>
      <c r="K14" s="418">
        <v>-2.2719999999999998</v>
      </c>
      <c r="L14" s="418">
        <v>0</v>
      </c>
      <c r="M14" s="418">
        <v>0</v>
      </c>
      <c r="N14" s="418">
        <v>0</v>
      </c>
      <c r="O14" s="418">
        <v>0</v>
      </c>
      <c r="P14" s="418">
        <v>1120.453</v>
      </c>
      <c r="Q14" s="418">
        <v>0</v>
      </c>
    </row>
    <row r="15" spans="1:19">
      <c r="A15" s="448" t="s">
        <v>871</v>
      </c>
      <c r="B15" s="399" t="s">
        <v>827</v>
      </c>
      <c r="C15" s="454">
        <v>4641.7659999999996</v>
      </c>
      <c r="D15" s="455">
        <v>4209.174</v>
      </c>
      <c r="E15" s="455">
        <v>0</v>
      </c>
      <c r="F15" s="418">
        <v>0</v>
      </c>
      <c r="G15" s="418">
        <v>0</v>
      </c>
      <c r="H15" s="418">
        <v>0</v>
      </c>
      <c r="I15" s="418">
        <v>-2.3E-2</v>
      </c>
      <c r="J15" s="418">
        <v>-2.3E-2</v>
      </c>
      <c r="K15" s="418">
        <v>0</v>
      </c>
      <c r="L15" s="418">
        <v>0</v>
      </c>
      <c r="M15" s="418">
        <v>0</v>
      </c>
      <c r="N15" s="418">
        <v>0</v>
      </c>
      <c r="O15" s="418">
        <v>0</v>
      </c>
      <c r="P15" s="418">
        <v>0</v>
      </c>
      <c r="Q15" s="418">
        <v>0</v>
      </c>
    </row>
    <row r="16" spans="1:19">
      <c r="A16" s="448" t="s">
        <v>873</v>
      </c>
      <c r="B16" s="399" t="s">
        <v>829</v>
      </c>
      <c r="C16" s="454">
        <v>70807.933999999994</v>
      </c>
      <c r="D16" s="455">
        <v>69796.485000000001</v>
      </c>
      <c r="E16" s="455">
        <v>70.873999999999995</v>
      </c>
      <c r="F16" s="418">
        <v>0</v>
      </c>
      <c r="G16" s="418">
        <v>0</v>
      </c>
      <c r="H16" s="418">
        <v>0</v>
      </c>
      <c r="I16" s="418">
        <v>-24.369</v>
      </c>
      <c r="J16" s="418">
        <v>-22.097000000000001</v>
      </c>
      <c r="K16" s="418">
        <v>-2.2719999999999998</v>
      </c>
      <c r="L16" s="418">
        <v>0</v>
      </c>
      <c r="M16" s="418">
        <v>0</v>
      </c>
      <c r="N16" s="418">
        <v>0</v>
      </c>
      <c r="O16" s="418">
        <v>0</v>
      </c>
      <c r="P16" s="418">
        <v>0</v>
      </c>
      <c r="Q16" s="418">
        <v>0</v>
      </c>
    </row>
    <row r="17" spans="1:17">
      <c r="A17" s="448" t="s">
        <v>875</v>
      </c>
      <c r="B17" s="399" t="s">
        <v>831</v>
      </c>
      <c r="C17" s="454">
        <v>19796.787</v>
      </c>
      <c r="D17" s="455">
        <v>19772.788</v>
      </c>
      <c r="E17" s="455">
        <v>0</v>
      </c>
      <c r="F17" s="418">
        <v>0</v>
      </c>
      <c r="G17" s="418">
        <v>0</v>
      </c>
      <c r="H17" s="418">
        <v>0</v>
      </c>
      <c r="I17" s="418">
        <v>-1.048</v>
      </c>
      <c r="J17" s="418">
        <v>-1.048</v>
      </c>
      <c r="K17" s="418">
        <v>0</v>
      </c>
      <c r="L17" s="418">
        <v>0</v>
      </c>
      <c r="M17" s="418">
        <v>0</v>
      </c>
      <c r="N17" s="418">
        <v>0</v>
      </c>
      <c r="O17" s="418">
        <v>0</v>
      </c>
      <c r="P17" s="418">
        <v>0</v>
      </c>
      <c r="Q17" s="418">
        <v>0</v>
      </c>
    </row>
    <row r="18" spans="1:17">
      <c r="A18" s="448" t="s">
        <v>877</v>
      </c>
      <c r="B18" s="399" t="s">
        <v>833</v>
      </c>
      <c r="C18" s="454">
        <v>7971.8969999999999</v>
      </c>
      <c r="D18" s="455">
        <v>5400.14</v>
      </c>
      <c r="E18" s="455">
        <v>2E-3</v>
      </c>
      <c r="F18" s="418">
        <v>0</v>
      </c>
      <c r="G18" s="418">
        <v>0</v>
      </c>
      <c r="H18" s="418">
        <v>0</v>
      </c>
      <c r="I18" s="418">
        <v>-0.76700000000000002</v>
      </c>
      <c r="J18" s="418">
        <v>-0.76700000000000002</v>
      </c>
      <c r="K18" s="418">
        <v>0</v>
      </c>
      <c r="L18" s="418">
        <v>0</v>
      </c>
      <c r="M18" s="418">
        <v>0</v>
      </c>
      <c r="N18" s="418">
        <v>0</v>
      </c>
      <c r="O18" s="418">
        <v>0</v>
      </c>
      <c r="P18" s="418">
        <v>1068.8630000000001</v>
      </c>
      <c r="Q18" s="418">
        <v>0</v>
      </c>
    </row>
    <row r="19" spans="1:17">
      <c r="A19" s="448" t="s">
        <v>879</v>
      </c>
      <c r="B19" s="399" t="s">
        <v>835</v>
      </c>
      <c r="C19" s="454">
        <v>216.63399999999999</v>
      </c>
      <c r="D19" s="455">
        <v>199.4</v>
      </c>
      <c r="E19" s="455">
        <v>0</v>
      </c>
      <c r="F19" s="418">
        <v>0</v>
      </c>
      <c r="G19" s="418">
        <v>0</v>
      </c>
      <c r="H19" s="418">
        <v>0</v>
      </c>
      <c r="I19" s="418">
        <v>-8.3000000000000004E-2</v>
      </c>
      <c r="J19" s="418">
        <v>-8.3000000000000004E-2</v>
      </c>
      <c r="K19" s="418">
        <v>0</v>
      </c>
      <c r="L19" s="418">
        <v>0</v>
      </c>
      <c r="M19" s="418">
        <v>0</v>
      </c>
      <c r="N19" s="418">
        <v>0</v>
      </c>
      <c r="O19" s="418">
        <v>0</v>
      </c>
      <c r="P19" s="418">
        <v>51.59</v>
      </c>
      <c r="Q19" s="418">
        <v>0</v>
      </c>
    </row>
    <row r="20" spans="1:17">
      <c r="A20" s="66" t="s">
        <v>881</v>
      </c>
      <c r="B20" s="369" t="s">
        <v>856</v>
      </c>
      <c r="C20" s="418">
        <v>291464.89199999999</v>
      </c>
      <c r="D20" s="453">
        <v>207185.19899999999</v>
      </c>
      <c r="E20" s="453">
        <v>14093.233</v>
      </c>
      <c r="F20" s="418">
        <v>615.46699999999998</v>
      </c>
      <c r="G20" s="418">
        <v>0</v>
      </c>
      <c r="H20" s="418">
        <v>613.82100000000003</v>
      </c>
      <c r="I20" s="1007">
        <v>43.33</v>
      </c>
      <c r="J20" s="1007">
        <v>17.561</v>
      </c>
      <c r="K20" s="1007">
        <v>25.768999999999998</v>
      </c>
      <c r="L20" s="418">
        <v>73.058000000000007</v>
      </c>
      <c r="M20" s="418">
        <v>0</v>
      </c>
      <c r="N20" s="418">
        <v>72.765000000000001</v>
      </c>
      <c r="O20" s="456"/>
      <c r="P20" s="418">
        <v>54652.678</v>
      </c>
      <c r="Q20" s="418">
        <v>220.661</v>
      </c>
    </row>
    <row r="21" spans="1:17">
      <c r="A21" s="448" t="s">
        <v>883</v>
      </c>
      <c r="B21" s="399" t="s">
        <v>827</v>
      </c>
      <c r="C21" s="418">
        <v>100</v>
      </c>
      <c r="D21" s="453">
        <v>0</v>
      </c>
      <c r="E21" s="453">
        <v>0</v>
      </c>
      <c r="F21" s="418">
        <v>0</v>
      </c>
      <c r="G21" s="418">
        <v>0</v>
      </c>
      <c r="H21" s="418">
        <v>0</v>
      </c>
      <c r="I21" s="1007">
        <v>0</v>
      </c>
      <c r="J21" s="1007">
        <v>0</v>
      </c>
      <c r="K21" s="1007">
        <v>0</v>
      </c>
      <c r="L21" s="418">
        <v>0</v>
      </c>
      <c r="M21" s="418">
        <v>0</v>
      </c>
      <c r="N21" s="418">
        <v>0</v>
      </c>
      <c r="O21" s="456"/>
      <c r="P21" s="418">
        <v>0</v>
      </c>
      <c r="Q21" s="418">
        <v>0</v>
      </c>
    </row>
    <row r="22" spans="1:17">
      <c r="A22" s="448" t="s">
        <v>885</v>
      </c>
      <c r="B22" s="399" t="s">
        <v>829</v>
      </c>
      <c r="C22" s="418">
        <v>7901.5209999999997</v>
      </c>
      <c r="D22" s="453">
        <v>6783.9470000000001</v>
      </c>
      <c r="E22" s="453">
        <v>135.904</v>
      </c>
      <c r="F22" s="418">
        <v>0.124</v>
      </c>
      <c r="G22" s="418">
        <v>0</v>
      </c>
      <c r="H22" s="418">
        <v>0.124</v>
      </c>
      <c r="I22" s="1007">
        <v>0.184</v>
      </c>
      <c r="J22" s="1007">
        <v>0.06</v>
      </c>
      <c r="K22" s="1007">
        <v>0.124</v>
      </c>
      <c r="L22" s="418">
        <v>1.9E-2</v>
      </c>
      <c r="M22" s="418">
        <v>0</v>
      </c>
      <c r="N22" s="418">
        <v>1.9E-2</v>
      </c>
      <c r="O22" s="456"/>
      <c r="P22" s="418">
        <v>201.57900000000001</v>
      </c>
      <c r="Q22" s="418">
        <v>0</v>
      </c>
    </row>
    <row r="23" spans="1:17">
      <c r="A23" s="448" t="s">
        <v>887</v>
      </c>
      <c r="B23" s="399" t="s">
        <v>831</v>
      </c>
      <c r="C23" s="418">
        <v>5670.3969999999999</v>
      </c>
      <c r="D23" s="453">
        <v>5253.1809999999996</v>
      </c>
      <c r="E23" s="453">
        <v>28.56</v>
      </c>
      <c r="F23" s="418">
        <v>0</v>
      </c>
      <c r="G23" s="418">
        <v>0</v>
      </c>
      <c r="H23" s="418">
        <v>0</v>
      </c>
      <c r="I23" s="1007">
        <v>1.2509999999999999</v>
      </c>
      <c r="J23" s="1007">
        <v>1.1040000000000001</v>
      </c>
      <c r="K23" s="1007">
        <v>0.14699999999999999</v>
      </c>
      <c r="L23" s="418">
        <v>0</v>
      </c>
      <c r="M23" s="418">
        <v>0</v>
      </c>
      <c r="N23" s="418">
        <v>0</v>
      </c>
      <c r="O23" s="456"/>
      <c r="P23" s="418">
        <v>15.315</v>
      </c>
      <c r="Q23" s="418">
        <v>0</v>
      </c>
    </row>
    <row r="24" spans="1:17">
      <c r="A24" s="448" t="s">
        <v>889</v>
      </c>
      <c r="B24" s="399" t="s">
        <v>833</v>
      </c>
      <c r="C24" s="418">
        <v>31877.516</v>
      </c>
      <c r="D24" s="453">
        <v>25693.307000000001</v>
      </c>
      <c r="E24" s="453">
        <v>2524.143</v>
      </c>
      <c r="F24" s="418">
        <v>3.7280000000000002</v>
      </c>
      <c r="G24" s="418">
        <v>0</v>
      </c>
      <c r="H24" s="418">
        <v>3.7280000000000002</v>
      </c>
      <c r="I24" s="1007">
        <v>2.1280000000000001</v>
      </c>
      <c r="J24" s="1007">
        <v>0.73399999999999999</v>
      </c>
      <c r="K24" s="1007">
        <v>1.3939999999999999</v>
      </c>
      <c r="L24" s="418">
        <v>0.03</v>
      </c>
      <c r="M24" s="418">
        <v>0</v>
      </c>
      <c r="N24" s="418">
        <v>0.03</v>
      </c>
      <c r="O24" s="456"/>
      <c r="P24" s="418">
        <v>10572.794</v>
      </c>
      <c r="Q24" s="418">
        <v>1.873</v>
      </c>
    </row>
    <row r="25" spans="1:17">
      <c r="A25" s="448" t="s">
        <v>891</v>
      </c>
      <c r="B25" s="399" t="s">
        <v>835</v>
      </c>
      <c r="C25" s="418">
        <v>206835.81700000001</v>
      </c>
      <c r="D25" s="453">
        <v>135318.97500000001</v>
      </c>
      <c r="E25" s="453">
        <v>10140.305</v>
      </c>
      <c r="F25" s="418">
        <v>573.774</v>
      </c>
      <c r="G25" s="418">
        <v>0</v>
      </c>
      <c r="H25" s="418">
        <v>572.12800000000004</v>
      </c>
      <c r="I25" s="1007">
        <v>36.834000000000003</v>
      </c>
      <c r="J25" s="1007">
        <v>14.51</v>
      </c>
      <c r="K25" s="1007">
        <v>22.324000000000002</v>
      </c>
      <c r="L25" s="418">
        <v>72.081000000000003</v>
      </c>
      <c r="M25" s="418">
        <v>0</v>
      </c>
      <c r="N25" s="418">
        <v>71.787999999999997</v>
      </c>
      <c r="O25" s="456"/>
      <c r="P25" s="418">
        <v>24797.302</v>
      </c>
      <c r="Q25" s="418">
        <v>198.81299999999999</v>
      </c>
    </row>
    <row r="26" spans="1:17">
      <c r="A26" s="448" t="s">
        <v>920</v>
      </c>
      <c r="B26" s="399" t="s">
        <v>837</v>
      </c>
      <c r="C26" s="418">
        <v>39079.641000000003</v>
      </c>
      <c r="D26" s="453">
        <v>34135.788999999997</v>
      </c>
      <c r="E26" s="453">
        <v>1264.3209999999999</v>
      </c>
      <c r="F26" s="418">
        <v>37.841000000000001</v>
      </c>
      <c r="G26" s="418">
        <v>0</v>
      </c>
      <c r="H26" s="418">
        <v>37.841000000000001</v>
      </c>
      <c r="I26" s="1007">
        <v>2.9329999999999998</v>
      </c>
      <c r="J26" s="1007">
        <v>1.153</v>
      </c>
      <c r="K26" s="1007">
        <v>1.78</v>
      </c>
      <c r="L26" s="418">
        <v>0.92800000000000005</v>
      </c>
      <c r="M26" s="418">
        <v>0</v>
      </c>
      <c r="N26" s="418">
        <v>0.92800000000000005</v>
      </c>
      <c r="O26" s="456"/>
      <c r="P26" s="418">
        <v>19065.687999999998</v>
      </c>
      <c r="Q26" s="418">
        <v>19.975000000000001</v>
      </c>
    </row>
    <row r="27" spans="1:17">
      <c r="A27" s="466" t="s">
        <v>921</v>
      </c>
      <c r="B27" s="423" t="s">
        <v>191</v>
      </c>
      <c r="C27" s="412">
        <v>1288739.7350000001</v>
      </c>
      <c r="D27" s="457">
        <v>1055884.2830000001</v>
      </c>
      <c r="E27" s="457">
        <v>77266.153999999995</v>
      </c>
      <c r="F27" s="412">
        <v>12944.959000000001</v>
      </c>
      <c r="G27" s="412">
        <v>0</v>
      </c>
      <c r="H27" s="412">
        <v>12660.279</v>
      </c>
      <c r="I27" s="412">
        <v>-1687.8369999999998</v>
      </c>
      <c r="J27" s="412">
        <v>-440.55699999999996</v>
      </c>
      <c r="K27" s="412">
        <v>-1247.2489999999998</v>
      </c>
      <c r="L27" s="412">
        <v>-4257.1940000000004</v>
      </c>
      <c r="M27" s="412">
        <v>0</v>
      </c>
      <c r="N27" s="412">
        <v>-4235.5650000000005</v>
      </c>
      <c r="O27" s="412">
        <v>-88.646000000000001</v>
      </c>
      <c r="P27" s="412">
        <v>702062.03</v>
      </c>
      <c r="Q27" s="412">
        <v>6230.9780000000001</v>
      </c>
    </row>
    <row r="28" spans="1:17">
      <c r="C28" s="465"/>
    </row>
    <row r="31" spans="1:17">
      <c r="A31" s="11" t="s">
        <v>905</v>
      </c>
      <c r="B31" s="11"/>
      <c r="C31" s="11"/>
      <c r="D31" s="11"/>
      <c r="E31" s="11"/>
      <c r="F31" s="11"/>
      <c r="G31" s="11"/>
      <c r="H31" s="11"/>
      <c r="I31" s="11"/>
      <c r="J31" s="11"/>
      <c r="K31" s="11"/>
      <c r="L31" s="11"/>
      <c r="M31" s="11"/>
      <c r="N31" s="11"/>
      <c r="O31" s="11"/>
      <c r="P31" s="11"/>
      <c r="Q31" s="11"/>
    </row>
    <row r="32" spans="1:17" ht="22.5" customHeight="1">
      <c r="A32" s="451" t="s">
        <v>503</v>
      </c>
      <c r="B32" s="467"/>
      <c r="C32" s="1086" t="s">
        <v>906</v>
      </c>
      <c r="D32" s="1086"/>
      <c r="E32" s="1086"/>
      <c r="F32" s="1086"/>
      <c r="G32" s="1086"/>
      <c r="H32" s="1086"/>
      <c r="I32" s="1086" t="s">
        <v>815</v>
      </c>
      <c r="J32" s="1086"/>
      <c r="K32" s="1086"/>
      <c r="L32" s="1086"/>
      <c r="M32" s="1086"/>
      <c r="N32" s="1086"/>
      <c r="O32" s="1086" t="s">
        <v>907</v>
      </c>
      <c r="P32" s="1095" t="s">
        <v>908</v>
      </c>
      <c r="Q32" s="1092"/>
    </row>
    <row r="33" spans="1:17" ht="35.15" customHeight="1">
      <c r="B33" s="452"/>
      <c r="C33" s="1086" t="s">
        <v>909</v>
      </c>
      <c r="D33" s="1086"/>
      <c r="E33" s="1086"/>
      <c r="F33" s="1086" t="s">
        <v>910</v>
      </c>
      <c r="G33" s="1086"/>
      <c r="H33" s="1086"/>
      <c r="I33" s="1086" t="s">
        <v>911</v>
      </c>
      <c r="J33" s="1086"/>
      <c r="K33" s="1086"/>
      <c r="L33" s="1086" t="s">
        <v>912</v>
      </c>
      <c r="M33" s="1086"/>
      <c r="N33" s="1086"/>
      <c r="O33" s="1086"/>
      <c r="P33" s="1086" t="s">
        <v>913</v>
      </c>
      <c r="Q33" s="1086" t="s">
        <v>914</v>
      </c>
    </row>
    <row r="34" spans="1:17">
      <c r="B34" s="452"/>
      <c r="C34" s="395"/>
      <c r="D34" s="66" t="s">
        <v>915</v>
      </c>
      <c r="E34" s="66" t="s">
        <v>916</v>
      </c>
      <c r="F34" s="395"/>
      <c r="G34" s="66" t="s">
        <v>916</v>
      </c>
      <c r="H34" s="66" t="s">
        <v>917</v>
      </c>
      <c r="I34" s="395"/>
      <c r="J34" s="66" t="s">
        <v>915</v>
      </c>
      <c r="K34" s="66" t="s">
        <v>916</v>
      </c>
      <c r="L34" s="395"/>
      <c r="M34" s="66" t="s">
        <v>916</v>
      </c>
      <c r="N34" s="66" t="s">
        <v>917</v>
      </c>
      <c r="O34" s="395"/>
      <c r="P34" s="1086"/>
      <c r="Q34" s="1086"/>
    </row>
    <row r="35" spans="1:17" ht="21">
      <c r="A35" s="66" t="s">
        <v>824</v>
      </c>
      <c r="B35" s="369" t="s">
        <v>825</v>
      </c>
      <c r="C35" s="418">
        <v>71911.172999999995</v>
      </c>
      <c r="D35" s="453">
        <v>70803.478000000003</v>
      </c>
      <c r="E35" s="453">
        <v>1107.6949999999999</v>
      </c>
      <c r="F35" s="418">
        <v>5.0860000000000003</v>
      </c>
      <c r="G35" s="418">
        <v>0</v>
      </c>
      <c r="H35" s="418">
        <v>5.0860000000000003</v>
      </c>
      <c r="I35" s="418">
        <v>-15.178000000000001</v>
      </c>
      <c r="J35" s="418">
        <v>-0.94199999999999995</v>
      </c>
      <c r="K35" s="418">
        <v>-14.236000000000001</v>
      </c>
      <c r="L35" s="418">
        <v>-5.0860000000000003</v>
      </c>
      <c r="M35" s="418">
        <v>0</v>
      </c>
      <c r="N35" s="418">
        <v>-5.0860000000000003</v>
      </c>
      <c r="O35" s="418">
        <v>0</v>
      </c>
      <c r="P35" s="418">
        <v>20.581</v>
      </c>
      <c r="Q35" s="418">
        <v>0</v>
      </c>
    </row>
    <row r="36" spans="1:17">
      <c r="A36" s="66" t="s">
        <v>565</v>
      </c>
      <c r="B36" s="369" t="s">
        <v>826</v>
      </c>
      <c r="C36" s="418">
        <v>753096.96400000004</v>
      </c>
      <c r="D36" s="453">
        <v>630159.15399999998</v>
      </c>
      <c r="E36" s="453">
        <v>66469.535000000003</v>
      </c>
      <c r="F36" s="418">
        <v>13045.335999999999</v>
      </c>
      <c r="G36" s="418">
        <v>0</v>
      </c>
      <c r="H36" s="418">
        <v>12794.353999999999</v>
      </c>
      <c r="I36" s="418">
        <v>-1448.684</v>
      </c>
      <c r="J36" s="418">
        <v>-366.75400000000002</v>
      </c>
      <c r="K36" s="418">
        <v>-1081.905</v>
      </c>
      <c r="L36" s="418">
        <v>-4406.0370000000003</v>
      </c>
      <c r="M36" s="418">
        <v>0</v>
      </c>
      <c r="N36" s="418">
        <v>-4384.8379999999997</v>
      </c>
      <c r="O36" s="418">
        <v>-179.245</v>
      </c>
      <c r="P36" s="418">
        <v>588046.31900000002</v>
      </c>
      <c r="Q36" s="418">
        <v>6369.9669999999996</v>
      </c>
    </row>
    <row r="37" spans="1:17">
      <c r="A37" s="448" t="s">
        <v>620</v>
      </c>
      <c r="B37" s="399" t="s">
        <v>827</v>
      </c>
      <c r="C37" s="454">
        <v>6273.027</v>
      </c>
      <c r="D37" s="455">
        <v>5430.0240000000003</v>
      </c>
      <c r="E37" s="455">
        <v>0</v>
      </c>
      <c r="F37" s="418">
        <v>0</v>
      </c>
      <c r="G37" s="418">
        <v>0</v>
      </c>
      <c r="H37" s="418">
        <v>0</v>
      </c>
      <c r="I37" s="418">
        <v>-9.7000000000000003E-2</v>
      </c>
      <c r="J37" s="418">
        <v>-9.7000000000000003E-2</v>
      </c>
      <c r="K37" s="418">
        <v>0</v>
      </c>
      <c r="L37" s="418">
        <v>0</v>
      </c>
      <c r="M37" s="418">
        <v>0</v>
      </c>
      <c r="N37" s="418">
        <v>0</v>
      </c>
      <c r="O37" s="418">
        <v>0</v>
      </c>
      <c r="P37" s="418">
        <v>6271.692</v>
      </c>
      <c r="Q37" s="418">
        <v>0</v>
      </c>
    </row>
    <row r="38" spans="1:17">
      <c r="A38" s="448" t="s">
        <v>828</v>
      </c>
      <c r="B38" s="399" t="s">
        <v>829</v>
      </c>
      <c r="C38" s="454">
        <v>18822.471000000001</v>
      </c>
      <c r="D38" s="455">
        <v>17970.439999999999</v>
      </c>
      <c r="E38" s="455">
        <v>436.82499999999999</v>
      </c>
      <c r="F38" s="418">
        <v>253.43899999999999</v>
      </c>
      <c r="G38" s="418">
        <v>0</v>
      </c>
      <c r="H38" s="418">
        <v>253.43899999999999</v>
      </c>
      <c r="I38" s="418">
        <v>-7.5179999999999998</v>
      </c>
      <c r="J38" s="418">
        <v>-4.5430000000000001</v>
      </c>
      <c r="K38" s="418">
        <v>-2.9750000000000001</v>
      </c>
      <c r="L38" s="418">
        <v>-9.5329999999999995</v>
      </c>
      <c r="M38" s="418">
        <v>0</v>
      </c>
      <c r="N38" s="418">
        <v>-9.5329999999999995</v>
      </c>
      <c r="O38" s="418">
        <v>-5.3999999999999999E-2</v>
      </c>
      <c r="P38" s="418">
        <v>6333.9840000000004</v>
      </c>
      <c r="Q38" s="418">
        <v>232.40899999999999</v>
      </c>
    </row>
    <row r="39" spans="1:17">
      <c r="A39" s="448" t="s">
        <v>830</v>
      </c>
      <c r="B39" s="399" t="s">
        <v>831</v>
      </c>
      <c r="C39" s="454">
        <v>35594.629999999997</v>
      </c>
      <c r="D39" s="455">
        <v>13035.65</v>
      </c>
      <c r="E39" s="455">
        <v>150.24199999999999</v>
      </c>
      <c r="F39" s="418">
        <v>74.674999999999997</v>
      </c>
      <c r="G39" s="418">
        <v>0</v>
      </c>
      <c r="H39" s="418">
        <v>74.674999999999997</v>
      </c>
      <c r="I39" s="418">
        <v>-3.4860000000000002</v>
      </c>
      <c r="J39" s="418">
        <v>-3.0310000000000001</v>
      </c>
      <c r="K39" s="418">
        <v>-0.45500000000000002</v>
      </c>
      <c r="L39" s="418">
        <v>-11.266</v>
      </c>
      <c r="M39" s="418">
        <v>0</v>
      </c>
      <c r="N39" s="418">
        <v>-11.266</v>
      </c>
      <c r="O39" s="418">
        <v>0</v>
      </c>
      <c r="P39" s="418">
        <v>28403.125</v>
      </c>
      <c r="Q39" s="418">
        <v>52.189</v>
      </c>
    </row>
    <row r="40" spans="1:17">
      <c r="A40" s="448" t="s">
        <v>832</v>
      </c>
      <c r="B40" s="399" t="s">
        <v>833</v>
      </c>
      <c r="C40" s="454">
        <v>81967.716</v>
      </c>
      <c r="D40" s="455">
        <v>48405.834000000003</v>
      </c>
      <c r="E40" s="455">
        <v>2101.1210000000001</v>
      </c>
      <c r="F40" s="418">
        <v>158.37</v>
      </c>
      <c r="G40" s="418">
        <v>0</v>
      </c>
      <c r="H40" s="418">
        <v>158.37</v>
      </c>
      <c r="I40" s="418">
        <v>-55.969000000000001</v>
      </c>
      <c r="J40" s="418">
        <v>-14.154</v>
      </c>
      <c r="K40" s="418">
        <v>-41.814999999999998</v>
      </c>
      <c r="L40" s="418">
        <v>-103.58499999999999</v>
      </c>
      <c r="M40" s="418">
        <v>0</v>
      </c>
      <c r="N40" s="418">
        <v>-103.58499999999999</v>
      </c>
      <c r="O40" s="418">
        <v>-6.4219999999999997</v>
      </c>
      <c r="P40" s="418">
        <v>62605.936000000002</v>
      </c>
      <c r="Q40" s="418">
        <v>37.732999999999997</v>
      </c>
    </row>
    <row r="41" spans="1:17">
      <c r="A41" s="448" t="s">
        <v>834</v>
      </c>
      <c r="B41" s="399" t="s">
        <v>835</v>
      </c>
      <c r="C41" s="454">
        <v>229624.94099999999</v>
      </c>
      <c r="D41" s="455">
        <v>198270.859</v>
      </c>
      <c r="E41" s="455">
        <v>30290.584999999999</v>
      </c>
      <c r="F41" s="418">
        <v>7517.4390000000003</v>
      </c>
      <c r="G41" s="418">
        <v>0</v>
      </c>
      <c r="H41" s="418">
        <v>7436.01</v>
      </c>
      <c r="I41" s="418">
        <v>-644.53</v>
      </c>
      <c r="J41" s="418">
        <v>-173.75399999999999</v>
      </c>
      <c r="K41" s="418">
        <v>-470.77600000000001</v>
      </c>
      <c r="L41" s="418">
        <v>-3017.373</v>
      </c>
      <c r="M41" s="418">
        <v>0</v>
      </c>
      <c r="N41" s="418">
        <v>-2999.8139999999999</v>
      </c>
      <c r="O41" s="418">
        <v>-172.50899999999999</v>
      </c>
      <c r="P41" s="418">
        <v>135064.788</v>
      </c>
      <c r="Q41" s="418">
        <v>3064.0590000000002</v>
      </c>
    </row>
    <row r="42" spans="1:17">
      <c r="A42" s="448" t="s">
        <v>836</v>
      </c>
      <c r="B42" s="446" t="s">
        <v>918</v>
      </c>
      <c r="C42" s="454">
        <v>36494.904000000002</v>
      </c>
      <c r="D42" s="455">
        <v>31170.319</v>
      </c>
      <c r="E42" s="455">
        <v>5324.585</v>
      </c>
      <c r="F42" s="418">
        <v>1474.4110000000001</v>
      </c>
      <c r="G42" s="418">
        <v>0</v>
      </c>
      <c r="H42" s="418">
        <v>1474.4110000000001</v>
      </c>
      <c r="I42" s="418">
        <v>-171.73400000000001</v>
      </c>
      <c r="J42" s="418">
        <v>-48.073999999999998</v>
      </c>
      <c r="K42" s="418">
        <v>-123.66</v>
      </c>
      <c r="L42" s="418">
        <v>-659.45399999999995</v>
      </c>
      <c r="M42" s="418">
        <v>0</v>
      </c>
      <c r="N42" s="418">
        <v>-659.45399999999995</v>
      </c>
      <c r="O42" s="418">
        <v>-1.171</v>
      </c>
      <c r="P42" s="418">
        <v>30573.615000000002</v>
      </c>
      <c r="Q42" s="418">
        <v>680.23</v>
      </c>
    </row>
    <row r="43" spans="1:17">
      <c r="A43" s="448" t="s">
        <v>838</v>
      </c>
      <c r="B43" s="399" t="s">
        <v>837</v>
      </c>
      <c r="C43" s="454">
        <v>380814.179</v>
      </c>
      <c r="D43" s="455">
        <v>347046.34700000001</v>
      </c>
      <c r="E43" s="455">
        <v>33490.762000000002</v>
      </c>
      <c r="F43" s="418">
        <v>5041.4129999999996</v>
      </c>
      <c r="G43" s="418">
        <v>0</v>
      </c>
      <c r="H43" s="418">
        <v>4871.8599999999997</v>
      </c>
      <c r="I43" s="418">
        <v>-737.08399999999995</v>
      </c>
      <c r="J43" s="418">
        <v>-171.17500000000001</v>
      </c>
      <c r="K43" s="418">
        <v>-565.88400000000001</v>
      </c>
      <c r="L43" s="418">
        <v>-1264.28</v>
      </c>
      <c r="M43" s="418">
        <v>0</v>
      </c>
      <c r="N43" s="418">
        <v>-1260.6400000000001</v>
      </c>
      <c r="O43" s="418">
        <v>-0.26</v>
      </c>
      <c r="P43" s="418">
        <v>349366.79399999999</v>
      </c>
      <c r="Q43" s="418">
        <v>2983.5770000000002</v>
      </c>
    </row>
    <row r="44" spans="1:17">
      <c r="A44" s="66" t="s">
        <v>840</v>
      </c>
      <c r="B44" s="369" t="s">
        <v>919</v>
      </c>
      <c r="C44" s="418">
        <v>98025.853000000003</v>
      </c>
      <c r="D44" s="453">
        <v>92393.964000000007</v>
      </c>
      <c r="E44" s="453">
        <v>125.815</v>
      </c>
      <c r="F44" s="418">
        <v>0</v>
      </c>
      <c r="G44" s="418">
        <v>0</v>
      </c>
      <c r="H44" s="418">
        <v>0</v>
      </c>
      <c r="I44" s="418">
        <v>-27.2</v>
      </c>
      <c r="J44" s="418">
        <v>-23.582000000000001</v>
      </c>
      <c r="K44" s="418">
        <v>-3.6179999999999999</v>
      </c>
      <c r="L44" s="418">
        <v>0</v>
      </c>
      <c r="M44" s="418">
        <v>0</v>
      </c>
      <c r="N44" s="418">
        <v>0</v>
      </c>
      <c r="O44" s="418">
        <v>0</v>
      </c>
      <c r="P44" s="418">
        <v>578.20500000000004</v>
      </c>
      <c r="Q44" s="418">
        <v>0</v>
      </c>
    </row>
    <row r="45" spans="1:17">
      <c r="A45" s="448" t="s">
        <v>871</v>
      </c>
      <c r="B45" s="399" t="s">
        <v>827</v>
      </c>
      <c r="C45" s="454">
        <v>3344.3319999999999</v>
      </c>
      <c r="D45" s="455">
        <v>2899.9989999999998</v>
      </c>
      <c r="E45" s="455">
        <v>0</v>
      </c>
      <c r="F45" s="418">
        <v>0</v>
      </c>
      <c r="G45" s="418">
        <v>0</v>
      </c>
      <c r="H45" s="418">
        <v>0</v>
      </c>
      <c r="I45" s="418">
        <v>-7.0000000000000001E-3</v>
      </c>
      <c r="J45" s="418">
        <v>-7.0000000000000001E-3</v>
      </c>
      <c r="K45" s="418">
        <v>0</v>
      </c>
      <c r="L45" s="418">
        <v>0</v>
      </c>
      <c r="M45" s="418">
        <v>0</v>
      </c>
      <c r="N45" s="418">
        <v>0</v>
      </c>
      <c r="O45" s="418">
        <v>0</v>
      </c>
      <c r="P45" s="418">
        <v>0</v>
      </c>
      <c r="Q45" s="418">
        <v>0</v>
      </c>
    </row>
    <row r="46" spans="1:17">
      <c r="A46" s="448" t="s">
        <v>873</v>
      </c>
      <c r="B46" s="399" t="s">
        <v>829</v>
      </c>
      <c r="C46" s="454">
        <v>65288.9</v>
      </c>
      <c r="D46" s="455">
        <v>63979.567000000003</v>
      </c>
      <c r="E46" s="455">
        <v>125.786</v>
      </c>
      <c r="F46" s="418">
        <v>0</v>
      </c>
      <c r="G46" s="418">
        <v>0</v>
      </c>
      <c r="H46" s="418">
        <v>0</v>
      </c>
      <c r="I46" s="418">
        <v>-24.847000000000001</v>
      </c>
      <c r="J46" s="418">
        <v>-21.228999999999999</v>
      </c>
      <c r="K46" s="418">
        <v>-3.6179999999999999</v>
      </c>
      <c r="L46" s="418">
        <v>0</v>
      </c>
      <c r="M46" s="418">
        <v>0</v>
      </c>
      <c r="N46" s="418">
        <v>0</v>
      </c>
      <c r="O46" s="418">
        <v>0</v>
      </c>
      <c r="P46" s="418">
        <v>0</v>
      </c>
      <c r="Q46" s="418">
        <v>0</v>
      </c>
    </row>
    <row r="47" spans="1:17">
      <c r="A47" s="448" t="s">
        <v>875</v>
      </c>
      <c r="B47" s="399" t="s">
        <v>831</v>
      </c>
      <c r="C47" s="454">
        <v>20845.691999999999</v>
      </c>
      <c r="D47" s="455">
        <v>20820.911</v>
      </c>
      <c r="E47" s="455">
        <v>0</v>
      </c>
      <c r="F47" s="418">
        <v>0</v>
      </c>
      <c r="G47" s="418">
        <v>0</v>
      </c>
      <c r="H47" s="418">
        <v>0</v>
      </c>
      <c r="I47" s="418">
        <v>-1.9179999999999999</v>
      </c>
      <c r="J47" s="418">
        <v>-1.9179999999999999</v>
      </c>
      <c r="K47" s="418">
        <v>0</v>
      </c>
      <c r="L47" s="418">
        <v>0</v>
      </c>
      <c r="M47" s="418">
        <v>0</v>
      </c>
      <c r="N47" s="418">
        <v>0</v>
      </c>
      <c r="O47" s="418">
        <v>0</v>
      </c>
      <c r="P47" s="418">
        <v>235.21100000000001</v>
      </c>
      <c r="Q47" s="418">
        <v>0</v>
      </c>
    </row>
    <row r="48" spans="1:17">
      <c r="A48" s="448" t="s">
        <v>877</v>
      </c>
      <c r="B48" s="399" t="s">
        <v>833</v>
      </c>
      <c r="C48" s="454">
        <v>7503.1369999999997</v>
      </c>
      <c r="D48" s="455">
        <v>4498.1949999999997</v>
      </c>
      <c r="E48" s="455">
        <v>2E-3</v>
      </c>
      <c r="F48" s="418">
        <v>0</v>
      </c>
      <c r="G48" s="418">
        <v>0</v>
      </c>
      <c r="H48" s="418">
        <v>0</v>
      </c>
      <c r="I48" s="418">
        <v>-0.36799999999999999</v>
      </c>
      <c r="J48" s="418">
        <v>-0.36799999999999999</v>
      </c>
      <c r="K48" s="418">
        <v>0</v>
      </c>
      <c r="L48" s="418">
        <v>0</v>
      </c>
      <c r="M48" s="418">
        <v>0</v>
      </c>
      <c r="N48" s="418">
        <v>0</v>
      </c>
      <c r="O48" s="418">
        <v>0</v>
      </c>
      <c r="P48" s="418">
        <v>286.74299999999999</v>
      </c>
      <c r="Q48" s="418">
        <v>0</v>
      </c>
    </row>
    <row r="49" spans="1:17">
      <c r="A49" s="448" t="s">
        <v>879</v>
      </c>
      <c r="B49" s="399" t="s">
        <v>835</v>
      </c>
      <c r="C49" s="454">
        <v>1043.7919999999999</v>
      </c>
      <c r="D49" s="455">
        <v>195.292</v>
      </c>
      <c r="E49" s="455">
        <v>2.7E-2</v>
      </c>
      <c r="F49" s="418">
        <v>0</v>
      </c>
      <c r="G49" s="418">
        <v>0</v>
      </c>
      <c r="H49" s="418">
        <v>0</v>
      </c>
      <c r="I49" s="418">
        <v>-0.06</v>
      </c>
      <c r="J49" s="418">
        <v>-0.06</v>
      </c>
      <c r="K49" s="418">
        <v>0</v>
      </c>
      <c r="L49" s="418">
        <v>0</v>
      </c>
      <c r="M49" s="418">
        <v>0</v>
      </c>
      <c r="N49" s="418">
        <v>0</v>
      </c>
      <c r="O49" s="418">
        <v>0</v>
      </c>
      <c r="P49" s="418">
        <v>56.250999999999998</v>
      </c>
      <c r="Q49" s="418">
        <v>0</v>
      </c>
    </row>
    <row r="50" spans="1:17">
      <c r="A50" s="66" t="s">
        <v>881</v>
      </c>
      <c r="B50" s="369" t="s">
        <v>856</v>
      </c>
      <c r="C50" s="418">
        <v>289378.196</v>
      </c>
      <c r="D50" s="453">
        <v>205828.14300000001</v>
      </c>
      <c r="E50" s="453">
        <v>12182.272000000001</v>
      </c>
      <c r="F50" s="418">
        <v>717.721</v>
      </c>
      <c r="G50" s="418">
        <v>0</v>
      </c>
      <c r="H50" s="418">
        <v>713.83600000000001</v>
      </c>
      <c r="I50" s="418">
        <v>47.179000000000002</v>
      </c>
      <c r="J50" s="418">
        <v>17.484999999999999</v>
      </c>
      <c r="K50" s="418">
        <v>29.693999999999999</v>
      </c>
      <c r="L50" s="418">
        <v>99.174000000000007</v>
      </c>
      <c r="M50" s="418">
        <v>0</v>
      </c>
      <c r="N50" s="418">
        <v>98.692999999999998</v>
      </c>
      <c r="O50" s="456"/>
      <c r="P50" s="418">
        <v>45270.866000000002</v>
      </c>
      <c r="Q50" s="418">
        <v>262.791</v>
      </c>
    </row>
    <row r="51" spans="1:17">
      <c r="A51" s="448" t="s">
        <v>883</v>
      </c>
      <c r="B51" s="399" t="s">
        <v>827</v>
      </c>
      <c r="C51" s="418">
        <v>10.452</v>
      </c>
      <c r="D51" s="453">
        <v>10.452</v>
      </c>
      <c r="E51" s="453">
        <v>0</v>
      </c>
      <c r="F51" s="418">
        <v>0</v>
      </c>
      <c r="G51" s="418">
        <v>0</v>
      </c>
      <c r="H51" s="418">
        <v>0</v>
      </c>
      <c r="I51" s="418">
        <v>4.0000000000000001E-3</v>
      </c>
      <c r="J51" s="418">
        <v>4.0000000000000001E-3</v>
      </c>
      <c r="K51" s="418">
        <v>0</v>
      </c>
      <c r="L51" s="418">
        <v>0</v>
      </c>
      <c r="M51" s="418">
        <v>0</v>
      </c>
      <c r="N51" s="418">
        <v>0</v>
      </c>
      <c r="O51" s="456"/>
      <c r="P51" s="418">
        <v>0</v>
      </c>
      <c r="Q51" s="418">
        <v>0</v>
      </c>
    </row>
    <row r="52" spans="1:17">
      <c r="A52" s="448" t="s">
        <v>885</v>
      </c>
      <c r="B52" s="399" t="s">
        <v>829</v>
      </c>
      <c r="C52" s="418">
        <v>8005.3729999999996</v>
      </c>
      <c r="D52" s="453">
        <v>6818.6329999999998</v>
      </c>
      <c r="E52" s="453">
        <v>182.81299999999999</v>
      </c>
      <c r="F52" s="418">
        <v>46.331000000000003</v>
      </c>
      <c r="G52" s="418">
        <v>0</v>
      </c>
      <c r="H52" s="418">
        <v>46.331000000000003</v>
      </c>
      <c r="I52" s="418">
        <v>4.3250000000000002</v>
      </c>
      <c r="J52" s="418">
        <v>0.18</v>
      </c>
      <c r="K52" s="418">
        <v>4.1449999999999996</v>
      </c>
      <c r="L52" s="418">
        <v>0.13400000000000001</v>
      </c>
      <c r="M52" s="418">
        <v>0</v>
      </c>
      <c r="N52" s="418">
        <v>0.13400000000000001</v>
      </c>
      <c r="O52" s="456"/>
      <c r="P52" s="418">
        <v>402.11700000000002</v>
      </c>
      <c r="Q52" s="418">
        <v>0</v>
      </c>
    </row>
    <row r="53" spans="1:17">
      <c r="A53" s="448" t="s">
        <v>887</v>
      </c>
      <c r="B53" s="399" t="s">
        <v>831</v>
      </c>
      <c r="C53" s="418">
        <v>5462.2529999999997</v>
      </c>
      <c r="D53" s="453">
        <v>4939.8469999999998</v>
      </c>
      <c r="E53" s="453">
        <v>129.69300000000001</v>
      </c>
      <c r="F53" s="418">
        <v>3.3000000000000002E-2</v>
      </c>
      <c r="G53" s="418">
        <v>0</v>
      </c>
      <c r="H53" s="418">
        <v>3.3000000000000002E-2</v>
      </c>
      <c r="I53" s="418">
        <v>1.69</v>
      </c>
      <c r="J53" s="418">
        <v>1.1399999999999999</v>
      </c>
      <c r="K53" s="418">
        <v>0.55000000000000004</v>
      </c>
      <c r="L53" s="418">
        <v>3.3000000000000002E-2</v>
      </c>
      <c r="M53" s="418">
        <v>0</v>
      </c>
      <c r="N53" s="418">
        <v>3.3000000000000002E-2</v>
      </c>
      <c r="O53" s="456"/>
      <c r="P53" s="418">
        <v>15.026999999999999</v>
      </c>
      <c r="Q53" s="418">
        <v>0</v>
      </c>
    </row>
    <row r="54" spans="1:17">
      <c r="A54" s="448" t="s">
        <v>889</v>
      </c>
      <c r="B54" s="399" t="s">
        <v>833</v>
      </c>
      <c r="C54" s="418">
        <v>32820.555999999997</v>
      </c>
      <c r="D54" s="453">
        <v>27156.867999999999</v>
      </c>
      <c r="E54" s="453">
        <v>1610.296</v>
      </c>
      <c r="F54" s="418">
        <v>6.6079999999999997</v>
      </c>
      <c r="G54" s="418">
        <v>0</v>
      </c>
      <c r="H54" s="418">
        <v>6.6079999999999997</v>
      </c>
      <c r="I54" s="418">
        <v>2.0910000000000002</v>
      </c>
      <c r="J54" s="418">
        <v>1.202</v>
      </c>
      <c r="K54" s="418">
        <v>0.88900000000000001</v>
      </c>
      <c r="L54" s="418">
        <v>0.61699999999999999</v>
      </c>
      <c r="M54" s="418">
        <v>0</v>
      </c>
      <c r="N54" s="418">
        <v>0.61699999999999999</v>
      </c>
      <c r="O54" s="456"/>
      <c r="P54" s="418">
        <v>10517.153</v>
      </c>
      <c r="Q54" s="418">
        <v>3.0329999999999999</v>
      </c>
    </row>
    <row r="55" spans="1:17">
      <c r="A55" s="448" t="s">
        <v>891</v>
      </c>
      <c r="B55" s="399" t="s">
        <v>835</v>
      </c>
      <c r="C55" s="418">
        <v>206393.28899999999</v>
      </c>
      <c r="D55" s="453">
        <v>135458.51500000001</v>
      </c>
      <c r="E55" s="453">
        <v>8706.7759999999998</v>
      </c>
      <c r="F55" s="418">
        <v>626.85500000000002</v>
      </c>
      <c r="G55" s="418">
        <v>0</v>
      </c>
      <c r="H55" s="418">
        <v>622.97</v>
      </c>
      <c r="I55" s="418">
        <v>36.984999999999999</v>
      </c>
      <c r="J55" s="418">
        <v>14.629</v>
      </c>
      <c r="K55" s="418">
        <v>22.356000000000002</v>
      </c>
      <c r="L55" s="418">
        <v>97.385000000000005</v>
      </c>
      <c r="M55" s="418">
        <v>0</v>
      </c>
      <c r="N55" s="418">
        <v>96.903999999999996</v>
      </c>
      <c r="O55" s="456"/>
      <c r="P55" s="418">
        <v>22017.08</v>
      </c>
      <c r="Q55" s="418">
        <v>241.25800000000001</v>
      </c>
    </row>
    <row r="56" spans="1:17">
      <c r="A56" s="448" t="s">
        <v>920</v>
      </c>
      <c r="B56" s="399" t="s">
        <v>837</v>
      </c>
      <c r="C56" s="418">
        <v>36686.273000000001</v>
      </c>
      <c r="D56" s="453">
        <v>31443.828000000001</v>
      </c>
      <c r="E56" s="453">
        <v>1552.694</v>
      </c>
      <c r="F56" s="418">
        <v>37.893999999999998</v>
      </c>
      <c r="G56" s="418">
        <v>0</v>
      </c>
      <c r="H56" s="418">
        <v>37.893999999999998</v>
      </c>
      <c r="I56" s="418">
        <v>2.0840000000000001</v>
      </c>
      <c r="J56" s="418">
        <v>0.33</v>
      </c>
      <c r="K56" s="418">
        <v>1.754</v>
      </c>
      <c r="L56" s="418">
        <v>1.0049999999999999</v>
      </c>
      <c r="M56" s="418">
        <v>0</v>
      </c>
      <c r="N56" s="418">
        <v>1.0049999999999999</v>
      </c>
      <c r="O56" s="456"/>
      <c r="P56" s="418">
        <v>12319.489</v>
      </c>
      <c r="Q56" s="418">
        <v>18.5</v>
      </c>
    </row>
    <row r="57" spans="1:17">
      <c r="A57" s="466" t="s">
        <v>921</v>
      </c>
      <c r="B57" s="423" t="s">
        <v>191</v>
      </c>
      <c r="C57" s="412">
        <v>1212412.186</v>
      </c>
      <c r="D57" s="457">
        <v>999184.73899999994</v>
      </c>
      <c r="E57" s="457">
        <v>79885.316999999995</v>
      </c>
      <c r="F57" s="412">
        <v>13768.143</v>
      </c>
      <c r="G57" s="412">
        <v>0</v>
      </c>
      <c r="H57" s="412">
        <v>13513.276</v>
      </c>
      <c r="I57" s="412">
        <v>-1538.241</v>
      </c>
      <c r="J57" s="412">
        <v>-408.76299999999998</v>
      </c>
      <c r="K57" s="412">
        <v>-1129.453</v>
      </c>
      <c r="L57" s="412">
        <v>-4510.2969999999996</v>
      </c>
      <c r="M57" s="412">
        <v>0</v>
      </c>
      <c r="N57" s="412">
        <v>-4488.6170000000002</v>
      </c>
      <c r="O57" s="412">
        <v>-179.245</v>
      </c>
      <c r="P57" s="412">
        <v>633915.97100000002</v>
      </c>
      <c r="Q57" s="412">
        <v>6632.7579999999998</v>
      </c>
    </row>
    <row r="59" spans="1:17">
      <c r="L59" s="465"/>
    </row>
    <row r="66" spans="3:3">
      <c r="C66" s="465"/>
    </row>
  </sheetData>
  <mergeCells count="20">
    <mergeCell ref="C2:H2"/>
    <mergeCell ref="I2:N2"/>
    <mergeCell ref="O2:O3"/>
    <mergeCell ref="P2:Q2"/>
    <mergeCell ref="C3:E3"/>
    <mergeCell ref="F3:H3"/>
    <mergeCell ref="I3:K3"/>
    <mergeCell ref="L3:N3"/>
    <mergeCell ref="P3:P4"/>
    <mergeCell ref="Q3:Q4"/>
    <mergeCell ref="C32:H32"/>
    <mergeCell ref="I32:N32"/>
    <mergeCell ref="O32:O33"/>
    <mergeCell ref="P32:Q32"/>
    <mergeCell ref="C33:E33"/>
    <mergeCell ref="F33:H33"/>
    <mergeCell ref="I33:K33"/>
    <mergeCell ref="L33:N33"/>
    <mergeCell ref="P33:P34"/>
    <mergeCell ref="Q33:Q34"/>
  </mergeCells>
  <hyperlinks>
    <hyperlink ref="S1" location="Index!A1" display="Index" xr:uid="{E910C7D0-F670-42F8-811D-0DB78CDFCE48}"/>
  </hyperlinks>
  <pageMargins left="0.70866141732283472" right="0.70866141732283472" top="0.74803149606299213" bottom="0.74803149606299213" header="0.31496062992125984" footer="0.31496062992125984"/>
  <pageSetup paperSize="9" scale="29" fitToHeight="0" orientation="landscape" r:id="rId1"/>
  <headerFooter>
    <oddHeader>&amp;CEN
Annex XV</oddHeader>
    <oddFooter>&amp;C&amp;P</oddFooter>
  </headerFooter>
  <ignoredErrors>
    <ignoredError sqref="A5:A26 A35:A5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01C1-3005-4A8C-8BCC-9C2FFDDAEDD5}">
  <sheetPr>
    <pageSetUpPr fitToPage="1"/>
  </sheetPr>
  <dimension ref="A1:I16"/>
  <sheetViews>
    <sheetView showGridLines="0" zoomScaleNormal="100" workbookViewId="0">
      <selection activeCell="B20" sqref="B20"/>
    </sheetView>
  </sheetViews>
  <sheetFormatPr defaultColWidth="8.54296875" defaultRowHeight="10.5"/>
  <cols>
    <col min="1" max="1" width="27" style="2" customWidth="1"/>
    <col min="2" max="2" width="18.54296875" style="2" bestFit="1" customWidth="1"/>
    <col min="3" max="3" width="10.54296875" style="2" customWidth="1"/>
    <col min="4" max="4" width="21.81640625" style="2" customWidth="1"/>
    <col min="5" max="5" width="13.1796875" style="2" customWidth="1"/>
    <col min="6" max="6" width="11.453125" style="2" customWidth="1"/>
    <col min="7" max="7" width="10.81640625" style="2" customWidth="1"/>
    <col min="8" max="16384" width="8.54296875" style="2"/>
  </cols>
  <sheetData>
    <row r="1" spans="1:9">
      <c r="A1" s="11" t="s">
        <v>922</v>
      </c>
      <c r="B1" s="11"/>
      <c r="C1" s="11"/>
      <c r="D1" s="11"/>
      <c r="E1" s="11"/>
      <c r="F1" s="11"/>
      <c r="G1" s="11"/>
      <c r="I1" s="11" t="s">
        <v>143</v>
      </c>
    </row>
    <row r="2" spans="1:9">
      <c r="A2" s="451" t="s">
        <v>296</v>
      </c>
      <c r="B2" s="1096" t="s">
        <v>923</v>
      </c>
      <c r="C2" s="1096"/>
      <c r="D2" s="1096"/>
      <c r="E2" s="1096"/>
      <c r="F2" s="1096"/>
      <c r="G2" s="1096"/>
    </row>
    <row r="3" spans="1:9" ht="21">
      <c r="B3" s="66" t="s">
        <v>924</v>
      </c>
      <c r="C3" s="66" t="s">
        <v>925</v>
      </c>
      <c r="D3" s="66" t="s">
        <v>926</v>
      </c>
      <c r="E3" s="66" t="s">
        <v>927</v>
      </c>
      <c r="F3" s="66" t="s">
        <v>928</v>
      </c>
      <c r="G3" s="66" t="s">
        <v>191</v>
      </c>
    </row>
    <row r="4" spans="1:9">
      <c r="A4" s="92" t="s">
        <v>826</v>
      </c>
      <c r="B4" s="459">
        <v>234853.54622577695</v>
      </c>
      <c r="C4" s="459">
        <v>176757.45342979504</v>
      </c>
      <c r="D4" s="459">
        <v>258246.15528643093</v>
      </c>
      <c r="E4" s="459">
        <v>469946.29887086357</v>
      </c>
      <c r="F4" s="459"/>
      <c r="G4" s="459">
        <v>1139803.4538128665</v>
      </c>
    </row>
    <row r="5" spans="1:9">
      <c r="A5" s="92" t="s">
        <v>919</v>
      </c>
      <c r="B5" s="459"/>
      <c r="C5" s="459">
        <v>14124.35290935</v>
      </c>
      <c r="D5" s="459">
        <v>44405.143135249964</v>
      </c>
      <c r="E5" s="459">
        <v>37737.922798979991</v>
      </c>
      <c r="F5" s="459"/>
      <c r="G5" s="459">
        <v>96267.418843579959</v>
      </c>
    </row>
    <row r="6" spans="1:9">
      <c r="A6" s="460" t="s">
        <v>191</v>
      </c>
      <c r="B6" s="459">
        <v>234853.54622577695</v>
      </c>
      <c r="C6" s="459">
        <v>190881.80633914506</v>
      </c>
      <c r="D6" s="459">
        <v>302651.29842168093</v>
      </c>
      <c r="E6" s="459">
        <v>507684.2216698436</v>
      </c>
      <c r="F6" s="459"/>
      <c r="G6" s="459">
        <v>1236070.8726564462</v>
      </c>
    </row>
    <row r="11" spans="1:9">
      <c r="A11" s="11" t="s">
        <v>922</v>
      </c>
      <c r="B11" s="11"/>
      <c r="C11" s="11"/>
      <c r="D11" s="11"/>
      <c r="E11" s="11"/>
      <c r="F11" s="11"/>
      <c r="G11" s="11"/>
    </row>
    <row r="12" spans="1:9">
      <c r="A12" s="451" t="s">
        <v>503</v>
      </c>
      <c r="B12" s="1096" t="s">
        <v>923</v>
      </c>
      <c r="C12" s="1096"/>
      <c r="D12" s="1096"/>
      <c r="E12" s="1096"/>
      <c r="F12" s="1096"/>
      <c r="G12" s="1096"/>
    </row>
    <row r="13" spans="1:9" ht="21">
      <c r="B13" s="66" t="s">
        <v>924</v>
      </c>
      <c r="C13" s="66" t="s">
        <v>925</v>
      </c>
      <c r="D13" s="66" t="s">
        <v>926</v>
      </c>
      <c r="E13" s="66" t="s">
        <v>927</v>
      </c>
      <c r="F13" s="66" t="s">
        <v>928</v>
      </c>
      <c r="G13" s="66" t="s">
        <v>191</v>
      </c>
    </row>
    <row r="14" spans="1:9">
      <c r="A14" s="92" t="s">
        <v>826</v>
      </c>
      <c r="B14" s="459">
        <v>265141.84646355995</v>
      </c>
      <c r="C14" s="459">
        <v>308330.81772898947</v>
      </c>
      <c r="D14" s="459">
        <v>258895.9039246575</v>
      </c>
      <c r="E14" s="459">
        <v>446377.20323078294</v>
      </c>
      <c r="F14" s="459"/>
      <c r="G14" s="459">
        <v>1278745.77134799</v>
      </c>
    </row>
    <row r="15" spans="1:9">
      <c r="A15" s="92" t="s">
        <v>919</v>
      </c>
      <c r="B15" s="459"/>
      <c r="C15" s="459">
        <v>25580.492325080006</v>
      </c>
      <c r="D15" s="459">
        <v>63944.682194750014</v>
      </c>
      <c r="E15" s="459">
        <v>103520.96886001994</v>
      </c>
      <c r="F15" s="459"/>
      <c r="G15" s="459">
        <v>193046.14337984996</v>
      </c>
    </row>
    <row r="16" spans="1:9">
      <c r="A16" s="460" t="s">
        <v>191</v>
      </c>
      <c r="B16" s="461">
        <v>265141.84646355995</v>
      </c>
      <c r="C16" s="461">
        <v>333911.31005406944</v>
      </c>
      <c r="D16" s="461">
        <v>322840.58611940756</v>
      </c>
      <c r="E16" s="461">
        <v>549898.17209080281</v>
      </c>
      <c r="F16" s="461"/>
      <c r="G16" s="461">
        <v>1471791.9147278399</v>
      </c>
    </row>
  </sheetData>
  <mergeCells count="2">
    <mergeCell ref="B2:G2"/>
    <mergeCell ref="B12:G12"/>
  </mergeCells>
  <hyperlinks>
    <hyperlink ref="I1" location="Index!A1" display="Index" xr:uid="{72696C68-B7A4-4275-8591-76648BDF23FB}"/>
  </hyperlinks>
  <pageMargins left="0.70866141732283472" right="0.70866141732283472" top="0.74803149606299213" bottom="0.74803149606299213" header="0.31496062992125984" footer="0.31496062992125984"/>
  <pageSetup paperSize="9" scale="49"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A75A-FCAC-44A5-96C2-CE2F9A8E1816}">
  <sheetPr>
    <pageSetUpPr fitToPage="1"/>
  </sheetPr>
  <dimension ref="A1:E21"/>
  <sheetViews>
    <sheetView showGridLines="0" zoomScaleNormal="100" workbookViewId="0">
      <selection activeCell="A14" sqref="A14"/>
    </sheetView>
  </sheetViews>
  <sheetFormatPr defaultColWidth="8.54296875" defaultRowHeight="10.5"/>
  <cols>
    <col min="1" max="1" width="10.453125" style="2" customWidth="1"/>
    <col min="2" max="2" width="55.1796875" style="2" bestFit="1" customWidth="1"/>
    <col min="3" max="3" width="20.1796875" style="2" customWidth="1"/>
    <col min="4" max="31" width="8.54296875" style="2" customWidth="1"/>
    <col min="32" max="16384" width="8.54296875" style="2"/>
  </cols>
  <sheetData>
    <row r="1" spans="1:5">
      <c r="A1" s="11" t="s">
        <v>929</v>
      </c>
      <c r="B1" s="11"/>
      <c r="C1" s="11"/>
      <c r="D1" s="12"/>
      <c r="E1" s="11" t="s">
        <v>143</v>
      </c>
    </row>
    <row r="2" spans="1:5">
      <c r="A2" s="451" t="s">
        <v>296</v>
      </c>
      <c r="B2" s="469"/>
      <c r="C2" s="462" t="s">
        <v>146</v>
      </c>
      <c r="D2" s="12"/>
    </row>
    <row r="3" spans="1:5">
      <c r="A3" s="470"/>
      <c r="B3" s="468"/>
      <c r="C3" s="17" t="s">
        <v>930</v>
      </c>
      <c r="D3" s="12"/>
    </row>
    <row r="4" spans="1:5">
      <c r="A4" s="17" t="s">
        <v>565</v>
      </c>
      <c r="B4" s="14" t="s">
        <v>931</v>
      </c>
      <c r="C4" s="463">
        <v>13045.335999999999</v>
      </c>
      <c r="D4" s="12"/>
    </row>
    <row r="5" spans="1:5">
      <c r="A5" s="13" t="s">
        <v>620</v>
      </c>
      <c r="B5" s="16" t="s">
        <v>932</v>
      </c>
      <c r="C5" s="464">
        <v>5151.2269999999999</v>
      </c>
      <c r="D5" s="12"/>
    </row>
    <row r="6" spans="1:5">
      <c r="A6" s="13" t="s">
        <v>828</v>
      </c>
      <c r="B6" s="16" t="s">
        <v>933</v>
      </c>
      <c r="C6" s="464">
        <v>-5867.0780000000004</v>
      </c>
      <c r="D6" s="12"/>
    </row>
    <row r="7" spans="1:5">
      <c r="A7" s="13" t="s">
        <v>830</v>
      </c>
      <c r="B7" s="15" t="s">
        <v>934</v>
      </c>
      <c r="C7" s="464">
        <v>600.38499999999999</v>
      </c>
      <c r="D7" s="12"/>
    </row>
    <row r="8" spans="1:5">
      <c r="A8" s="13" t="s">
        <v>832</v>
      </c>
      <c r="B8" s="15" t="s">
        <v>935</v>
      </c>
      <c r="C8" s="464">
        <v>-5266.6930000000002</v>
      </c>
      <c r="D8" s="12"/>
    </row>
    <row r="9" spans="1:5">
      <c r="A9" s="17" t="s">
        <v>834</v>
      </c>
      <c r="B9" s="14" t="s">
        <v>936</v>
      </c>
      <c r="C9" s="463">
        <v>12329.485000000001</v>
      </c>
      <c r="D9" s="12"/>
    </row>
    <row r="13" spans="1:5">
      <c r="A13" s="11" t="s">
        <v>929</v>
      </c>
      <c r="B13" s="11"/>
      <c r="C13" s="11"/>
    </row>
    <row r="14" spans="1:5">
      <c r="A14" s="451" t="s">
        <v>503</v>
      </c>
      <c r="B14" s="469"/>
      <c r="C14" s="462" t="s">
        <v>146</v>
      </c>
    </row>
    <row r="15" spans="1:5">
      <c r="A15" s="470"/>
      <c r="B15" s="468"/>
      <c r="C15" s="17" t="s">
        <v>930</v>
      </c>
    </row>
    <row r="16" spans="1:5">
      <c r="A16" s="17" t="s">
        <v>565</v>
      </c>
      <c r="B16" s="14" t="s">
        <v>931</v>
      </c>
      <c r="C16" s="463">
        <v>11352.376</v>
      </c>
    </row>
    <row r="17" spans="1:3">
      <c r="A17" s="13" t="s">
        <v>620</v>
      </c>
      <c r="B17" s="16" t="s">
        <v>932</v>
      </c>
      <c r="C17" s="464">
        <v>8231.1820000000007</v>
      </c>
    </row>
    <row r="18" spans="1:3">
      <c r="A18" s="13" t="s">
        <v>828</v>
      </c>
      <c r="B18" s="16" t="s">
        <v>933</v>
      </c>
      <c r="C18" s="464">
        <v>-6538.2219999999998</v>
      </c>
    </row>
    <row r="19" spans="1:3">
      <c r="A19" s="13" t="s">
        <v>830</v>
      </c>
      <c r="B19" s="15" t="s">
        <v>934</v>
      </c>
      <c r="C19" s="464">
        <v>1084.934</v>
      </c>
    </row>
    <row r="20" spans="1:3">
      <c r="A20" s="13" t="s">
        <v>832</v>
      </c>
      <c r="B20" s="15" t="s">
        <v>935</v>
      </c>
      <c r="C20" s="464">
        <v>-5453.2879999999996</v>
      </c>
    </row>
    <row r="21" spans="1:3">
      <c r="A21" s="17" t="s">
        <v>834</v>
      </c>
      <c r="B21" s="14" t="s">
        <v>936</v>
      </c>
      <c r="C21" s="463">
        <v>13045.335999999999</v>
      </c>
    </row>
  </sheetData>
  <hyperlinks>
    <hyperlink ref="E1" location="Index!A1" display="Index" xr:uid="{75E2A09C-D917-483B-B898-5B89AD1DF76A}"/>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A4:A9 A16:A2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3C62-2782-4D5D-AF56-27E79EA34C06}">
  <sheetPr>
    <pageSetUpPr autoPageBreaks="0" fitToPage="1"/>
  </sheetPr>
  <dimension ref="A1:I21"/>
  <sheetViews>
    <sheetView showGridLines="0" zoomScaleNormal="100" zoomScaleSheetLayoutView="100" zoomScalePageLayoutView="80" workbookViewId="0">
      <selection activeCell="D30" sqref="D30"/>
    </sheetView>
  </sheetViews>
  <sheetFormatPr defaultColWidth="9.1796875" defaultRowHeight="10.5"/>
  <cols>
    <col min="1" max="1" width="9.1796875" style="2"/>
    <col min="2" max="2" width="27" style="2" customWidth="1"/>
    <col min="3" max="3" width="18.453125" style="2" customWidth="1"/>
    <col min="4" max="4" width="17.1796875" style="2" customWidth="1"/>
    <col min="5" max="5" width="14.54296875" style="2" customWidth="1"/>
    <col min="6" max="6" width="14.81640625" style="2" customWidth="1"/>
    <col min="7" max="7" width="28.453125" style="2" customWidth="1"/>
    <col min="8" max="16384" width="9.1796875" style="2"/>
  </cols>
  <sheetData>
    <row r="1" spans="1:9">
      <c r="A1" s="11" t="s">
        <v>937</v>
      </c>
      <c r="B1" s="11"/>
      <c r="C1" s="11"/>
      <c r="D1" s="11"/>
      <c r="E1" s="11"/>
      <c r="F1" s="11"/>
      <c r="G1" s="11"/>
      <c r="I1" s="11" t="s">
        <v>143</v>
      </c>
    </row>
    <row r="2" spans="1:9">
      <c r="A2" s="451" t="s">
        <v>296</v>
      </c>
      <c r="B2" s="467"/>
      <c r="C2" s="1097" t="s">
        <v>938</v>
      </c>
      <c r="D2" s="1100" t="s">
        <v>939</v>
      </c>
      <c r="E2" s="478"/>
      <c r="F2" s="478"/>
      <c r="G2" s="479"/>
      <c r="H2" s="452"/>
      <c r="I2" s="452"/>
    </row>
    <row r="3" spans="1:9">
      <c r="A3" s="480"/>
      <c r="B3" s="480"/>
      <c r="C3" s="1098"/>
      <c r="D3" s="1101"/>
      <c r="E3" s="1097" t="s">
        <v>940</v>
      </c>
      <c r="F3" s="1100" t="s">
        <v>941</v>
      </c>
      <c r="G3" s="481"/>
      <c r="H3" s="452"/>
      <c r="I3" s="452"/>
    </row>
    <row r="4" spans="1:9">
      <c r="A4" s="480"/>
      <c r="B4" s="480"/>
      <c r="C4" s="1099"/>
      <c r="D4" s="1102"/>
      <c r="E4" s="1099"/>
      <c r="F4" s="1102"/>
      <c r="G4" s="477" t="s">
        <v>942</v>
      </c>
      <c r="H4" s="452"/>
      <c r="I4" s="452"/>
    </row>
    <row r="5" spans="1:9" ht="11.25" customHeight="1">
      <c r="A5" s="21">
        <v>1</v>
      </c>
      <c r="B5" s="22" t="s">
        <v>826</v>
      </c>
      <c r="C5" s="325">
        <v>248086.05900000001</v>
      </c>
      <c r="D5" s="325">
        <v>652280.90500000003</v>
      </c>
      <c r="E5" s="325">
        <v>606715.152</v>
      </c>
      <c r="F5" s="325">
        <v>45565.752999999997</v>
      </c>
      <c r="G5" s="482"/>
      <c r="H5" s="452"/>
      <c r="I5" s="452"/>
    </row>
    <row r="6" spans="1:9" ht="11.25" customHeight="1">
      <c r="A6" s="21">
        <v>2</v>
      </c>
      <c r="B6" s="22" t="s">
        <v>943</v>
      </c>
      <c r="C6" s="325">
        <v>102314.565</v>
      </c>
      <c r="D6" s="325">
        <v>1120.453</v>
      </c>
      <c r="E6" s="325">
        <v>0</v>
      </c>
      <c r="F6" s="325">
        <v>1120.453</v>
      </c>
      <c r="G6" s="483"/>
      <c r="H6" s="452"/>
      <c r="I6" s="452"/>
    </row>
    <row r="7" spans="1:9" ht="12" customHeight="1">
      <c r="A7" s="21">
        <v>3</v>
      </c>
      <c r="B7" s="22" t="s">
        <v>191</v>
      </c>
      <c r="C7" s="325">
        <v>350400.62400000001</v>
      </c>
      <c r="D7" s="325">
        <v>653401.35800000001</v>
      </c>
      <c r="E7" s="325">
        <v>606715.152</v>
      </c>
      <c r="F7" s="220">
        <v>46686.205999999998</v>
      </c>
      <c r="G7" s="482"/>
      <c r="H7" s="452"/>
      <c r="I7" s="452"/>
    </row>
    <row r="8" spans="1:9">
      <c r="A8" s="21">
        <v>4</v>
      </c>
      <c r="B8" s="484" t="s">
        <v>944</v>
      </c>
      <c r="C8" s="485">
        <v>2135.0320000000002</v>
      </c>
      <c r="D8" s="325">
        <v>6010.317</v>
      </c>
      <c r="E8" s="325">
        <v>4982.1570000000002</v>
      </c>
      <c r="F8" s="486">
        <v>1028.1600000000001</v>
      </c>
      <c r="G8" s="482"/>
      <c r="H8" s="452"/>
      <c r="I8" s="452"/>
    </row>
    <row r="9" spans="1:9">
      <c r="A9" s="13" t="s">
        <v>743</v>
      </c>
      <c r="B9" s="484" t="s">
        <v>945</v>
      </c>
      <c r="C9" s="485">
        <v>6319.1679999999997</v>
      </c>
      <c r="D9" s="325">
        <v>6010.317</v>
      </c>
      <c r="E9" s="487"/>
      <c r="F9" s="487"/>
      <c r="G9" s="483"/>
      <c r="H9" s="452"/>
      <c r="I9" s="452"/>
    </row>
    <row r="10" spans="1:9">
      <c r="B10" s="64"/>
    </row>
    <row r="13" spans="1:9">
      <c r="A13" s="11" t="s">
        <v>937</v>
      </c>
      <c r="B13" s="11"/>
      <c r="C13" s="11"/>
      <c r="D13" s="11"/>
      <c r="E13" s="11"/>
      <c r="F13" s="11"/>
      <c r="G13" s="11"/>
    </row>
    <row r="14" spans="1:9">
      <c r="A14" s="451" t="s">
        <v>503</v>
      </c>
      <c r="B14" s="467"/>
      <c r="C14" s="1097" t="s">
        <v>938</v>
      </c>
      <c r="D14" s="1100" t="s">
        <v>939</v>
      </c>
      <c r="E14" s="478"/>
      <c r="F14" s="478"/>
      <c r="G14" s="479"/>
      <c r="H14" s="452"/>
    </row>
    <row r="15" spans="1:9">
      <c r="A15" s="480"/>
      <c r="B15" s="480"/>
      <c r="C15" s="1098"/>
      <c r="D15" s="1101"/>
      <c r="E15" s="1097" t="s">
        <v>940</v>
      </c>
      <c r="F15" s="1100" t="s">
        <v>941</v>
      </c>
      <c r="G15" s="481"/>
      <c r="H15" s="452"/>
    </row>
    <row r="16" spans="1:9">
      <c r="A16" s="480"/>
      <c r="B16" s="480"/>
      <c r="C16" s="1099"/>
      <c r="D16" s="1102"/>
      <c r="E16" s="1099"/>
      <c r="F16" s="1102"/>
      <c r="G16" s="477" t="s">
        <v>942</v>
      </c>
      <c r="H16" s="452"/>
      <c r="I16" s="452"/>
    </row>
    <row r="17" spans="1:9" ht="11.25" customHeight="1">
      <c r="A17" s="21">
        <v>1</v>
      </c>
      <c r="B17" s="22" t="s">
        <v>826</v>
      </c>
      <c r="C17" s="325">
        <v>237767.288</v>
      </c>
      <c r="D17" s="325">
        <v>594416.28599999996</v>
      </c>
      <c r="E17" s="325">
        <v>548658.73699999996</v>
      </c>
      <c r="F17" s="325">
        <v>45757.548999999999</v>
      </c>
      <c r="G17" s="482"/>
      <c r="H17" s="452"/>
      <c r="I17" s="452"/>
    </row>
    <row r="18" spans="1:9" ht="11.25" customHeight="1">
      <c r="A18" s="21">
        <v>2</v>
      </c>
      <c r="B18" s="22" t="s">
        <v>943</v>
      </c>
      <c r="C18" s="325">
        <v>97447.648000000001</v>
      </c>
      <c r="D18" s="325">
        <v>578.20500000000004</v>
      </c>
      <c r="E18" s="325">
        <v>0</v>
      </c>
      <c r="F18" s="325">
        <v>578.20500000000004</v>
      </c>
      <c r="G18" s="483"/>
      <c r="H18" s="452"/>
      <c r="I18" s="452"/>
    </row>
    <row r="19" spans="1:9" ht="12" customHeight="1">
      <c r="A19" s="21">
        <v>3</v>
      </c>
      <c r="B19" s="22" t="s">
        <v>191</v>
      </c>
      <c r="C19" s="325">
        <v>335214.93599999999</v>
      </c>
      <c r="D19" s="325">
        <v>594994.49100000004</v>
      </c>
      <c r="E19" s="325">
        <v>548658.73699999996</v>
      </c>
      <c r="F19" s="220">
        <v>46335.754000000001</v>
      </c>
      <c r="G19" s="482"/>
      <c r="H19" s="452"/>
      <c r="I19" s="452"/>
    </row>
    <row r="20" spans="1:9">
      <c r="A20" s="21">
        <v>4</v>
      </c>
      <c r="B20" s="484" t="s">
        <v>944</v>
      </c>
      <c r="C20" s="485">
        <v>2269.3319999999999</v>
      </c>
      <c r="D20" s="325">
        <v>6369.9669999999996</v>
      </c>
      <c r="E20" s="325">
        <v>5201.9679999999998</v>
      </c>
      <c r="F20" s="486">
        <v>1167.999</v>
      </c>
      <c r="G20" s="482"/>
      <c r="H20" s="452"/>
      <c r="I20" s="452"/>
    </row>
    <row r="21" spans="1:9">
      <c r="A21" s="13" t="s">
        <v>743</v>
      </c>
      <c r="B21" s="484" t="s">
        <v>945</v>
      </c>
      <c r="C21" s="485">
        <v>6675.3689999999997</v>
      </c>
      <c r="D21" s="325">
        <v>6369.9669999999996</v>
      </c>
      <c r="E21" s="487"/>
      <c r="F21" s="487"/>
      <c r="G21" s="483"/>
      <c r="H21" s="452"/>
      <c r="I21" s="452"/>
    </row>
  </sheetData>
  <mergeCells count="8">
    <mergeCell ref="C2:C4"/>
    <mergeCell ref="D2:D4"/>
    <mergeCell ref="E3:E4"/>
    <mergeCell ref="F3:F4"/>
    <mergeCell ref="C14:C16"/>
    <mergeCell ref="D14:D16"/>
    <mergeCell ref="E15:E16"/>
    <mergeCell ref="F15:F16"/>
  </mergeCells>
  <hyperlinks>
    <hyperlink ref="I1" location="Index!A1" display="Index" xr:uid="{3AB6AAE4-D0D6-498A-B055-9299AA955398}"/>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92DF-6671-4FBC-8B50-734A06E80B3A}">
  <sheetPr>
    <pageSetUpPr fitToPage="1"/>
  </sheetPr>
  <dimension ref="A1:I52"/>
  <sheetViews>
    <sheetView showGridLines="0" zoomScaleNormal="100" zoomScalePageLayoutView="80" workbookViewId="0">
      <selection activeCell="A34" sqref="A34"/>
    </sheetView>
  </sheetViews>
  <sheetFormatPr defaultColWidth="8.54296875" defaultRowHeight="10.5"/>
  <cols>
    <col min="1" max="1" width="53.26953125" style="2" customWidth="1"/>
    <col min="2" max="7" width="13.54296875" style="2" customWidth="1"/>
    <col min="8" max="16384" width="8.54296875" style="2"/>
  </cols>
  <sheetData>
    <row r="1" spans="1:9">
      <c r="A1" s="11" t="s">
        <v>946</v>
      </c>
      <c r="B1" s="11"/>
      <c r="C1" s="11"/>
      <c r="D1" s="11"/>
      <c r="E1" s="11"/>
      <c r="F1" s="11"/>
      <c r="G1" s="11"/>
      <c r="I1" s="11" t="s">
        <v>143</v>
      </c>
    </row>
    <row r="2" spans="1:9" ht="22.5" customHeight="1">
      <c r="A2" s="451" t="s">
        <v>296</v>
      </c>
      <c r="B2" s="1103" t="s">
        <v>947</v>
      </c>
      <c r="C2" s="1103"/>
      <c r="D2" s="1104" t="s">
        <v>948</v>
      </c>
      <c r="E2" s="1105"/>
      <c r="F2" s="1106" t="s">
        <v>949</v>
      </c>
      <c r="G2" s="1107"/>
    </row>
    <row r="3" spans="1:9" ht="21">
      <c r="A3" s="400" t="s">
        <v>950</v>
      </c>
      <c r="B3" s="147" t="s">
        <v>849</v>
      </c>
      <c r="C3" s="65" t="s">
        <v>856</v>
      </c>
      <c r="D3" s="147" t="s">
        <v>849</v>
      </c>
      <c r="E3" s="65" t="s">
        <v>856</v>
      </c>
      <c r="F3" s="17" t="s">
        <v>951</v>
      </c>
      <c r="G3" s="17" t="s">
        <v>952</v>
      </c>
    </row>
    <row r="4" spans="1:9" ht="19.5" customHeight="1">
      <c r="A4" s="369" t="s">
        <v>953</v>
      </c>
      <c r="B4" s="488">
        <v>132486.12962947998</v>
      </c>
      <c r="C4" s="488">
        <v>874.32633630999999</v>
      </c>
      <c r="D4" s="488">
        <v>143823.78964679001</v>
      </c>
      <c r="E4" s="488">
        <v>3266.1062584299998</v>
      </c>
      <c r="F4" s="488">
        <v>2373.5971050600001</v>
      </c>
      <c r="G4" s="490">
        <v>1.6137050682185998</v>
      </c>
    </row>
    <row r="5" spans="1:9">
      <c r="A5" s="165" t="s">
        <v>954</v>
      </c>
      <c r="B5" s="488">
        <v>31972.514906889999</v>
      </c>
      <c r="C5" s="488">
        <v>5235.3854669900002</v>
      </c>
      <c r="D5" s="488">
        <v>33992.765710860003</v>
      </c>
      <c r="E5" s="488">
        <v>2335.3833510500003</v>
      </c>
      <c r="F5" s="488">
        <v>92.627012980000003</v>
      </c>
      <c r="G5" s="490">
        <v>0.25497311416044388</v>
      </c>
    </row>
    <row r="6" spans="1:9">
      <c r="A6" s="165" t="s">
        <v>955</v>
      </c>
      <c r="B6" s="488">
        <v>19196.789265070001</v>
      </c>
      <c r="C6" s="488">
        <v>2702.2869612700001</v>
      </c>
      <c r="D6" s="488">
        <v>19970.970925909998</v>
      </c>
      <c r="E6" s="488">
        <v>1046.8390702199999</v>
      </c>
      <c r="F6" s="488">
        <v>77.672688620000002</v>
      </c>
      <c r="G6" s="490">
        <v>0.36955652674708661</v>
      </c>
    </row>
    <row r="7" spans="1:9">
      <c r="A7" s="165" t="s">
        <v>956</v>
      </c>
      <c r="B7" s="488">
        <v>12775.72564182</v>
      </c>
      <c r="C7" s="488">
        <v>2533.0985057199996</v>
      </c>
      <c r="D7" s="488">
        <v>14021.794784950001</v>
      </c>
      <c r="E7" s="488">
        <v>1288.5442808299999</v>
      </c>
      <c r="F7" s="488">
        <v>14.954324359999999</v>
      </c>
      <c r="G7" s="490">
        <v>9.7674677848410787E-2</v>
      </c>
    </row>
    <row r="8" spans="1:9">
      <c r="A8" s="165" t="s">
        <v>957</v>
      </c>
      <c r="B8" s="488">
        <v>5168.1702411000006</v>
      </c>
      <c r="C8" s="488">
        <v>50.038627470000002</v>
      </c>
      <c r="D8" s="488">
        <v>7536.0154421999996</v>
      </c>
      <c r="E8" s="488">
        <v>20.670935649999997</v>
      </c>
      <c r="F8" s="488">
        <v>0</v>
      </c>
      <c r="G8" s="490">
        <v>0</v>
      </c>
    </row>
    <row r="9" spans="1:9">
      <c r="A9" s="165" t="s">
        <v>958</v>
      </c>
      <c r="B9" s="488">
        <v>3833.8716327299999</v>
      </c>
      <c r="C9" s="488">
        <v>0.98884509999999992</v>
      </c>
      <c r="D9" s="488">
        <v>3833.8716326799999</v>
      </c>
      <c r="E9" s="488">
        <v>0.27014753000000002</v>
      </c>
      <c r="F9" s="488">
        <v>0</v>
      </c>
      <c r="G9" s="490">
        <v>0</v>
      </c>
    </row>
    <row r="10" spans="1:9">
      <c r="A10" s="165" t="s">
        <v>328</v>
      </c>
      <c r="B10" s="488">
        <v>285.32560975999996</v>
      </c>
      <c r="C10" s="488">
        <v>100.39711545999999</v>
      </c>
      <c r="D10" s="488">
        <v>2377.7580227100002</v>
      </c>
      <c r="E10" s="488">
        <v>58.354095310000005</v>
      </c>
      <c r="F10" s="488">
        <v>858.91698445000009</v>
      </c>
      <c r="G10" s="490">
        <v>35.25769516503626</v>
      </c>
    </row>
    <row r="11" spans="1:9">
      <c r="A11" s="165" t="s">
        <v>742</v>
      </c>
      <c r="B11" s="488">
        <v>0</v>
      </c>
      <c r="C11" s="488">
        <v>0</v>
      </c>
      <c r="D11" s="488">
        <v>0</v>
      </c>
      <c r="E11" s="488">
        <v>0</v>
      </c>
      <c r="F11" s="488">
        <v>0</v>
      </c>
      <c r="G11" s="490">
        <v>0</v>
      </c>
    </row>
    <row r="12" spans="1:9">
      <c r="A12" s="165" t="s">
        <v>331</v>
      </c>
      <c r="B12" s="488">
        <v>4663.1877869099999</v>
      </c>
      <c r="C12" s="488">
        <v>6094.00930118</v>
      </c>
      <c r="D12" s="488">
        <v>4264.7004132700004</v>
      </c>
      <c r="E12" s="488">
        <v>268.17536307</v>
      </c>
      <c r="F12" s="488">
        <v>4186.0947685700003</v>
      </c>
      <c r="G12" s="490">
        <v>92.349646783173</v>
      </c>
    </row>
    <row r="13" spans="1:9">
      <c r="A13" s="165" t="s">
        <v>959</v>
      </c>
      <c r="B13" s="488">
        <v>0</v>
      </c>
      <c r="C13" s="488">
        <v>39.809404260000001</v>
      </c>
      <c r="D13" s="488">
        <v>0</v>
      </c>
      <c r="E13" s="488">
        <v>4.9269560199999995</v>
      </c>
      <c r="F13" s="488">
        <v>4.8129798800000003</v>
      </c>
      <c r="G13" s="490">
        <v>97.686682415322196</v>
      </c>
    </row>
    <row r="14" spans="1:9">
      <c r="A14" s="165" t="s">
        <v>960</v>
      </c>
      <c r="B14" s="488">
        <v>4713.2135173199995</v>
      </c>
      <c r="C14" s="488">
        <v>63.976120680000001</v>
      </c>
      <c r="D14" s="488">
        <v>5225.5796399799992</v>
      </c>
      <c r="E14" s="488">
        <v>40.671201229999994</v>
      </c>
      <c r="F14" s="488">
        <v>11705.965295010001</v>
      </c>
      <c r="G14" s="490">
        <v>222.28271398330102</v>
      </c>
    </row>
    <row r="15" spans="1:9">
      <c r="A15" s="165" t="s">
        <v>961</v>
      </c>
      <c r="B15" s="488">
        <v>208.91929774000002</v>
      </c>
      <c r="C15" s="488">
        <v>63.976120680000001</v>
      </c>
      <c r="D15" s="488">
        <v>721.28542040000002</v>
      </c>
      <c r="E15" s="488">
        <v>40.671201229999994</v>
      </c>
      <c r="F15" s="488">
        <v>445.09174625999998</v>
      </c>
      <c r="G15" s="490">
        <v>58.414315674276395</v>
      </c>
    </row>
    <row r="16" spans="1:9">
      <c r="A16" s="165" t="s">
        <v>962</v>
      </c>
      <c r="B16" s="488">
        <v>4504.2942195799997</v>
      </c>
      <c r="C16" s="488">
        <v>0</v>
      </c>
      <c r="D16" s="488">
        <v>4504.2942195799997</v>
      </c>
      <c r="E16" s="488">
        <v>0</v>
      </c>
      <c r="F16" s="488">
        <v>11260.87354875</v>
      </c>
      <c r="G16" s="490">
        <v>250.00306373858501</v>
      </c>
    </row>
    <row r="17" spans="1:7">
      <c r="A17" s="165" t="s">
        <v>342</v>
      </c>
      <c r="B17" s="488">
        <v>18975.349382919998</v>
      </c>
      <c r="C17" s="488">
        <v>12262.45078107</v>
      </c>
      <c r="D17" s="488">
        <v>16415.262402230001</v>
      </c>
      <c r="E17" s="488">
        <v>2684.4767022199999</v>
      </c>
      <c r="F17" s="488">
        <v>13458.40292353</v>
      </c>
      <c r="G17" s="490">
        <v>70.463805028595189</v>
      </c>
    </row>
    <row r="18" spans="1:7">
      <c r="A18" s="165" t="s">
        <v>963</v>
      </c>
      <c r="B18" s="488">
        <v>18271.407128250001</v>
      </c>
      <c r="C18" s="488">
        <v>6048.0432381800001</v>
      </c>
      <c r="D18" s="488">
        <v>18271.823297859999</v>
      </c>
      <c r="E18" s="488">
        <v>2314.1781045300004</v>
      </c>
      <c r="F18" s="488">
        <v>6714.36409121</v>
      </c>
      <c r="G18" s="490">
        <v>32.616164547771199</v>
      </c>
    </row>
    <row r="19" spans="1:7">
      <c r="A19" s="165" t="s">
        <v>964</v>
      </c>
      <c r="B19" s="488">
        <v>15905.519067649999</v>
      </c>
      <c r="C19" s="488">
        <v>5096.3870016199999</v>
      </c>
      <c r="D19" s="488">
        <v>15905.533994830001</v>
      </c>
      <c r="E19" s="488">
        <v>2035.52997792</v>
      </c>
      <c r="F19" s="488">
        <v>5033.0709407900003</v>
      </c>
      <c r="G19" s="490">
        <v>28.053358197900302</v>
      </c>
    </row>
    <row r="20" spans="1:7">
      <c r="A20" s="165" t="s">
        <v>965</v>
      </c>
      <c r="B20" s="488">
        <v>13.999858919999999</v>
      </c>
      <c r="C20" s="488">
        <v>0.86889168999999999</v>
      </c>
      <c r="D20" s="488">
        <v>13.99985891</v>
      </c>
      <c r="E20" s="488">
        <v>0.34755668000000001</v>
      </c>
      <c r="F20" s="488">
        <v>3.90037367</v>
      </c>
      <c r="G20" s="490">
        <v>27.185200327775501</v>
      </c>
    </row>
    <row r="21" spans="1:7">
      <c r="A21" s="165" t="s">
        <v>966</v>
      </c>
      <c r="B21" s="488">
        <v>2207.9421264699999</v>
      </c>
      <c r="C21" s="488">
        <v>937.84518976000004</v>
      </c>
      <c r="D21" s="488">
        <v>2209.13666646</v>
      </c>
      <c r="E21" s="488">
        <v>273.52300507999996</v>
      </c>
      <c r="F21" s="488">
        <v>1509.9857578599999</v>
      </c>
      <c r="G21" s="490">
        <v>60.821294806120243</v>
      </c>
    </row>
    <row r="22" spans="1:7">
      <c r="A22" s="165" t="s">
        <v>967</v>
      </c>
      <c r="B22" s="488">
        <v>59.066679270000002</v>
      </c>
      <c r="C22" s="488">
        <v>2.1462094300000003</v>
      </c>
      <c r="D22" s="488">
        <v>59.06667925</v>
      </c>
      <c r="E22" s="488">
        <v>0.90563596000000002</v>
      </c>
      <c r="F22" s="488">
        <v>35.469977950000001</v>
      </c>
      <c r="G22" s="490">
        <v>59.143919699944504</v>
      </c>
    </row>
    <row r="23" spans="1:7">
      <c r="A23" s="165" t="s">
        <v>968</v>
      </c>
      <c r="B23" s="488">
        <v>84.879395939999995</v>
      </c>
      <c r="C23" s="488">
        <v>10.795945679999999</v>
      </c>
      <c r="D23" s="488">
        <v>84.086098409999991</v>
      </c>
      <c r="E23" s="488">
        <v>3.87192889</v>
      </c>
      <c r="F23" s="488">
        <v>131.93704094</v>
      </c>
      <c r="G23" s="490">
        <v>149.99999998863098</v>
      </c>
    </row>
    <row r="24" spans="1:7">
      <c r="A24" s="165" t="s">
        <v>750</v>
      </c>
      <c r="B24" s="488">
        <v>827.23332350999999</v>
      </c>
      <c r="C24" s="488">
        <v>79.689836299999996</v>
      </c>
      <c r="D24" s="488">
        <v>563.98180573000002</v>
      </c>
      <c r="E24" s="488">
        <v>30.258507510000001</v>
      </c>
      <c r="F24" s="488">
        <v>711.7325276900001</v>
      </c>
      <c r="G24" s="490">
        <v>119.7718350357943</v>
      </c>
    </row>
    <row r="25" spans="1:7">
      <c r="A25" s="165" t="s">
        <v>969</v>
      </c>
      <c r="B25" s="488">
        <v>0</v>
      </c>
      <c r="C25" s="488">
        <v>0</v>
      </c>
      <c r="D25" s="488">
        <v>0</v>
      </c>
      <c r="E25" s="488">
        <v>0</v>
      </c>
      <c r="F25" s="488">
        <v>0</v>
      </c>
      <c r="G25" s="490">
        <v>0</v>
      </c>
    </row>
    <row r="26" spans="1:7">
      <c r="A26" s="165" t="s">
        <v>353</v>
      </c>
      <c r="B26" s="488">
        <v>38.743271819999997</v>
      </c>
      <c r="C26" s="488">
        <v>0</v>
      </c>
      <c r="D26" s="488">
        <v>38.743271819999997</v>
      </c>
      <c r="E26" s="488">
        <v>0</v>
      </c>
      <c r="F26" s="488">
        <v>51.287398659999994</v>
      </c>
      <c r="G26" s="490">
        <v>132.37756196296399</v>
      </c>
    </row>
    <row r="27" spans="1:7">
      <c r="A27" s="165" t="s">
        <v>970</v>
      </c>
      <c r="B27" s="488">
        <v>0</v>
      </c>
      <c r="C27" s="488">
        <v>0</v>
      </c>
      <c r="D27" s="488">
        <v>0</v>
      </c>
      <c r="E27" s="488">
        <v>0</v>
      </c>
      <c r="F27" s="488">
        <v>0</v>
      </c>
      <c r="G27" s="490">
        <v>0</v>
      </c>
    </row>
    <row r="28" spans="1:7">
      <c r="A28" s="494" t="s">
        <v>971</v>
      </c>
      <c r="B28" s="501"/>
      <c r="C28" s="501"/>
      <c r="D28" s="501"/>
      <c r="E28" s="501"/>
      <c r="F28" s="501"/>
      <c r="G28" s="501"/>
    </row>
    <row r="29" spans="1:7">
      <c r="A29" s="400" t="s">
        <v>972</v>
      </c>
      <c r="B29" s="491">
        <v>221235.14644054999</v>
      </c>
      <c r="C29" s="491">
        <v>30809.305668680001</v>
      </c>
      <c r="D29" s="491">
        <v>236344.29128613</v>
      </c>
      <c r="E29" s="491">
        <v>11018.544666530001</v>
      </c>
      <c r="F29" s="491">
        <v>40152.988107149999</v>
      </c>
      <c r="G29" s="493">
        <v>16.232425518776974</v>
      </c>
    </row>
    <row r="33" spans="1:7">
      <c r="A33" s="11" t="s">
        <v>946</v>
      </c>
      <c r="B33" s="11"/>
      <c r="C33" s="11"/>
      <c r="D33" s="11"/>
      <c r="E33" s="11"/>
      <c r="F33" s="11"/>
      <c r="G33" s="11"/>
    </row>
    <row r="34" spans="1:7" ht="25.5" customHeight="1">
      <c r="A34" s="451" t="s">
        <v>503</v>
      </c>
      <c r="B34" s="1103" t="s">
        <v>947</v>
      </c>
      <c r="C34" s="1103"/>
      <c r="D34" s="1104" t="s">
        <v>948</v>
      </c>
      <c r="E34" s="1105"/>
      <c r="F34" s="1106" t="s">
        <v>949</v>
      </c>
      <c r="G34" s="1107"/>
    </row>
    <row r="35" spans="1:7" ht="21">
      <c r="A35" s="400" t="s">
        <v>950</v>
      </c>
      <c r="B35" s="147" t="s">
        <v>849</v>
      </c>
      <c r="C35" s="65" t="s">
        <v>856</v>
      </c>
      <c r="D35" s="147" t="s">
        <v>849</v>
      </c>
      <c r="E35" s="65" t="s">
        <v>856</v>
      </c>
      <c r="F35" s="17" t="s">
        <v>951</v>
      </c>
      <c r="G35" s="17" t="s">
        <v>952</v>
      </c>
    </row>
    <row r="36" spans="1:7">
      <c r="A36" s="369" t="s">
        <v>953</v>
      </c>
      <c r="B36" s="488">
        <v>151592.78750105039</v>
      </c>
      <c r="C36" s="489">
        <v>264936.31896947959</v>
      </c>
      <c r="D36" s="489">
        <v>152679.91050403527</v>
      </c>
      <c r="E36" s="489">
        <v>2899.8063496761938</v>
      </c>
      <c r="F36" s="489">
        <v>1765.8620801389995</v>
      </c>
      <c r="G36" s="490">
        <v>1.1350207571076913</v>
      </c>
    </row>
    <row r="37" spans="1:7">
      <c r="A37" s="165" t="s">
        <v>973</v>
      </c>
      <c r="B37" s="488">
        <v>141.55238326000003</v>
      </c>
      <c r="C37" s="489">
        <v>25.862798550000001</v>
      </c>
      <c r="D37" s="489">
        <v>141.55238335680002</v>
      </c>
      <c r="E37" s="489">
        <v>4.8510198000000001E-3</v>
      </c>
      <c r="F37" s="489">
        <v>106.95014592530002</v>
      </c>
      <c r="G37" s="490">
        <v>75.552582244415007</v>
      </c>
    </row>
    <row r="38" spans="1:7">
      <c r="A38" s="165" t="s">
        <v>323</v>
      </c>
      <c r="B38" s="488"/>
      <c r="C38" s="489"/>
      <c r="D38" s="489"/>
      <c r="E38" s="489"/>
      <c r="F38" s="489"/>
      <c r="G38" s="490"/>
    </row>
    <row r="39" spans="1:7">
      <c r="A39" s="165" t="s">
        <v>957</v>
      </c>
      <c r="B39" s="488">
        <v>5204.0618310300015</v>
      </c>
      <c r="C39" s="489">
        <v>4464.5089385499996</v>
      </c>
      <c r="D39" s="489">
        <v>5500.1198482226</v>
      </c>
      <c r="E39" s="489">
        <v>36.943021376799997</v>
      </c>
      <c r="F39" s="489">
        <v>0</v>
      </c>
      <c r="G39" s="490">
        <v>0</v>
      </c>
    </row>
    <row r="40" spans="1:7">
      <c r="A40" s="165" t="s">
        <v>958</v>
      </c>
      <c r="B40" s="488">
        <v>2677.1388274200008</v>
      </c>
      <c r="C40" s="489">
        <v>5961.2610689599987</v>
      </c>
      <c r="D40" s="489">
        <v>2677.1388314640994</v>
      </c>
      <c r="E40" s="489">
        <v>0.29036035630000001</v>
      </c>
      <c r="F40" s="489">
        <v>0</v>
      </c>
      <c r="G40" s="490">
        <v>0</v>
      </c>
    </row>
    <row r="41" spans="1:7">
      <c r="A41" s="165" t="s">
        <v>328</v>
      </c>
      <c r="B41" s="488">
        <v>192.97577635000002</v>
      </c>
      <c r="C41" s="489">
        <v>109.0170281</v>
      </c>
      <c r="D41" s="489">
        <v>202.35071576840005</v>
      </c>
      <c r="E41" s="489">
        <v>34.089091499800006</v>
      </c>
      <c r="F41" s="489">
        <v>53.832763540799995</v>
      </c>
      <c r="G41" s="490">
        <v>22.768062689095345</v>
      </c>
    </row>
    <row r="42" spans="1:7">
      <c r="A42" s="165" t="s">
        <v>331</v>
      </c>
      <c r="B42" s="488">
        <v>4900.4155106799853</v>
      </c>
      <c r="C42" s="489">
        <v>6777.6722581800122</v>
      </c>
      <c r="D42" s="489">
        <v>7106.526145986104</v>
      </c>
      <c r="E42" s="489">
        <v>593.06485653530001</v>
      </c>
      <c r="F42" s="489">
        <v>5286.1710994292089</v>
      </c>
      <c r="G42" s="490">
        <v>68.655219448645227</v>
      </c>
    </row>
    <row r="43" spans="1:7">
      <c r="A43" s="165" t="s">
        <v>342</v>
      </c>
      <c r="B43" s="488">
        <v>19061.543098429356</v>
      </c>
      <c r="C43" s="489">
        <v>11025.323074669626</v>
      </c>
      <c r="D43" s="489">
        <v>16407.147954620286</v>
      </c>
      <c r="E43" s="489">
        <v>2703.7062898531426</v>
      </c>
      <c r="F43" s="489">
        <v>13749.736235701279</v>
      </c>
      <c r="G43" s="490">
        <v>71.947261277855716</v>
      </c>
    </row>
    <row r="44" spans="1:7">
      <c r="A44" s="165" t="s">
        <v>974</v>
      </c>
      <c r="B44" s="488">
        <v>17015.171632640064</v>
      </c>
      <c r="C44" s="489">
        <v>624.79749488000107</v>
      </c>
      <c r="D44" s="489">
        <v>17015.116837267582</v>
      </c>
      <c r="E44" s="489">
        <v>232.3540977755996</v>
      </c>
      <c r="F44" s="489">
        <v>6390.2364789523654</v>
      </c>
      <c r="G44" s="490">
        <v>37.050281186262382</v>
      </c>
    </row>
    <row r="45" spans="1:7">
      <c r="A45" s="165" t="s">
        <v>750</v>
      </c>
      <c r="B45" s="488">
        <v>890.50806445998796</v>
      </c>
      <c r="C45" s="489">
        <v>130.99357840000005</v>
      </c>
      <c r="D45" s="489">
        <v>620.37729924019015</v>
      </c>
      <c r="E45" s="489">
        <v>36.099420628099949</v>
      </c>
      <c r="F45" s="489">
        <v>785.97125999169248</v>
      </c>
      <c r="G45" s="490">
        <v>119.72568656347518</v>
      </c>
    </row>
    <row r="46" spans="1:7">
      <c r="A46" s="165" t="s">
        <v>975</v>
      </c>
      <c r="B46" s="488">
        <v>94.839219030000052</v>
      </c>
      <c r="C46" s="489">
        <v>14.051398220000001</v>
      </c>
      <c r="D46" s="489">
        <v>94.141330769199996</v>
      </c>
      <c r="E46" s="489">
        <v>6.0234592183000002</v>
      </c>
      <c r="F46" s="489">
        <v>144.73879176429992</v>
      </c>
      <c r="G46" s="490">
        <v>144.50066912970368</v>
      </c>
    </row>
    <row r="47" spans="1:7">
      <c r="A47" s="165" t="s">
        <v>742</v>
      </c>
      <c r="B47" s="488"/>
      <c r="C47" s="489"/>
      <c r="D47" s="489"/>
      <c r="E47" s="489"/>
      <c r="F47" s="489"/>
      <c r="G47" s="490"/>
    </row>
    <row r="48" spans="1:7">
      <c r="A48" s="165" t="s">
        <v>976</v>
      </c>
      <c r="B48" s="488"/>
      <c r="C48" s="489"/>
      <c r="D48" s="489"/>
      <c r="E48" s="489"/>
      <c r="F48" s="489"/>
      <c r="G48" s="490"/>
    </row>
    <row r="49" spans="1:7">
      <c r="A49" s="165" t="s">
        <v>977</v>
      </c>
      <c r="B49" s="488"/>
      <c r="C49" s="489"/>
      <c r="D49" s="489"/>
      <c r="E49" s="489"/>
      <c r="F49" s="489"/>
      <c r="G49" s="490"/>
    </row>
    <row r="50" spans="1:7">
      <c r="A50" s="165" t="s">
        <v>329</v>
      </c>
      <c r="B50" s="488"/>
      <c r="C50" s="489"/>
      <c r="D50" s="489"/>
      <c r="E50" s="489"/>
      <c r="F50" s="489"/>
      <c r="G50" s="490"/>
    </row>
    <row r="51" spans="1:7">
      <c r="A51" s="165" t="s">
        <v>970</v>
      </c>
      <c r="B51" s="488"/>
      <c r="C51" s="489"/>
      <c r="D51" s="489"/>
      <c r="E51" s="489"/>
      <c r="F51" s="489"/>
      <c r="G51" s="490"/>
    </row>
    <row r="52" spans="1:7">
      <c r="A52" s="400" t="s">
        <v>972</v>
      </c>
      <c r="B52" s="491">
        <v>201770.99384435956</v>
      </c>
      <c r="C52" s="492">
        <v>294069.80660802004</v>
      </c>
      <c r="D52" s="492">
        <v>202444.38185074256</v>
      </c>
      <c r="E52" s="492">
        <v>6542.3817979393225</v>
      </c>
      <c r="F52" s="492">
        <v>28283.498855444341</v>
      </c>
      <c r="G52" s="493">
        <v>13.533631681569315</v>
      </c>
    </row>
  </sheetData>
  <mergeCells count="6">
    <mergeCell ref="B2:C2"/>
    <mergeCell ref="D2:E2"/>
    <mergeCell ref="F2:G2"/>
    <mergeCell ref="B34:C34"/>
    <mergeCell ref="D34:E34"/>
    <mergeCell ref="F34:G34"/>
  </mergeCells>
  <hyperlinks>
    <hyperlink ref="I1" location="Index!A1" display="Index" xr:uid="{42833EB1-242F-4F04-9FF4-7A7DD1A13996}"/>
  </hyperlinks>
  <pageMargins left="0.70866141732283472" right="0.70866141732283472" top="0.74803149606299213" bottom="0.74803149606299213" header="0.31496062992125984" footer="0.31496062992125984"/>
  <pageSetup paperSize="9" scale="49" fitToHeight="0" orientation="landscape" r:id="rId1"/>
  <headerFooter>
    <oddHeader>&amp;CEN
Annex XIX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805D-3743-481A-8833-6D2777DF3462}">
  <sheetPr>
    <pageSetUpPr fitToPage="1"/>
  </sheetPr>
  <dimension ref="A1:AD58"/>
  <sheetViews>
    <sheetView showGridLines="0" zoomScaleNormal="100" workbookViewId="0">
      <selection activeCell="A40" sqref="A40"/>
    </sheetView>
  </sheetViews>
  <sheetFormatPr defaultColWidth="8.54296875" defaultRowHeight="10.5"/>
  <cols>
    <col min="1" max="1" width="51.7265625" style="2" customWidth="1"/>
    <col min="2" max="2" width="11" style="2" customWidth="1"/>
    <col min="3" max="3" width="9.1796875" style="2" customWidth="1"/>
    <col min="4" max="16" width="8.1796875" style="2" customWidth="1"/>
    <col min="17" max="17" width="9.26953125" style="2" bestFit="1" customWidth="1"/>
    <col min="18" max="18" width="8.1796875" style="2" customWidth="1"/>
    <col min="19" max="26" width="8.81640625" style="2" bestFit="1" customWidth="1"/>
    <col min="27" max="27" width="9" style="2" bestFit="1" customWidth="1"/>
    <col min="28" max="28" width="14.26953125" style="2" bestFit="1" customWidth="1"/>
    <col min="29" max="16384" width="8.54296875" style="2"/>
  </cols>
  <sheetData>
    <row r="1" spans="1:30">
      <c r="A1" s="11" t="s">
        <v>978</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D1" s="11" t="s">
        <v>143</v>
      </c>
    </row>
    <row r="2" spans="1:30" ht="12" customHeight="1">
      <c r="A2" s="451" t="s">
        <v>296</v>
      </c>
      <c r="B2" s="1104" t="s">
        <v>979</v>
      </c>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05"/>
      <c r="AA2" s="1108" t="s">
        <v>191</v>
      </c>
      <c r="AB2" s="1108" t="s">
        <v>980</v>
      </c>
    </row>
    <row r="3" spans="1:30">
      <c r="A3" s="400" t="s">
        <v>950</v>
      </c>
      <c r="B3" s="496">
        <v>0</v>
      </c>
      <c r="C3" s="497">
        <v>0.02</v>
      </c>
      <c r="D3" s="496">
        <v>0.04</v>
      </c>
      <c r="E3" s="497">
        <v>0.1</v>
      </c>
      <c r="F3" s="497">
        <v>0.2</v>
      </c>
      <c r="G3" s="497">
        <v>0.3</v>
      </c>
      <c r="H3" s="497">
        <v>0.35</v>
      </c>
      <c r="I3" s="497">
        <v>0.4</v>
      </c>
      <c r="J3" s="497">
        <v>0.45</v>
      </c>
      <c r="K3" s="495">
        <v>0.5</v>
      </c>
      <c r="L3" s="495">
        <v>0.6</v>
      </c>
      <c r="M3" s="495">
        <v>0.7</v>
      </c>
      <c r="N3" s="495">
        <v>0.75</v>
      </c>
      <c r="O3" s="495">
        <v>0.8</v>
      </c>
      <c r="P3" s="495">
        <v>0.9</v>
      </c>
      <c r="Q3" s="495">
        <v>1</v>
      </c>
      <c r="R3" s="495">
        <v>1.05</v>
      </c>
      <c r="S3" s="495">
        <v>1.1000000000000001</v>
      </c>
      <c r="T3" s="495">
        <v>1.3</v>
      </c>
      <c r="U3" s="495">
        <v>1.5</v>
      </c>
      <c r="V3" s="495">
        <v>2.5</v>
      </c>
      <c r="W3" s="495">
        <v>3.7</v>
      </c>
      <c r="X3" s="495">
        <v>4</v>
      </c>
      <c r="Y3" s="495">
        <v>12.5</v>
      </c>
      <c r="Z3" s="495" t="s">
        <v>981</v>
      </c>
      <c r="AA3" s="1109"/>
      <c r="AB3" s="1109"/>
    </row>
    <row r="4" spans="1:30">
      <c r="A4" s="369" t="s">
        <v>953</v>
      </c>
      <c r="B4" s="488">
        <v>142830.75610732997</v>
      </c>
      <c r="C4" s="488"/>
      <c r="D4" s="488">
        <v>502.55268819999998</v>
      </c>
      <c r="E4" s="488">
        <v>610.31539105999991</v>
      </c>
      <c r="F4" s="488">
        <v>1587.9978703299998</v>
      </c>
      <c r="G4" s="488"/>
      <c r="H4" s="488"/>
      <c r="I4" s="488"/>
      <c r="J4" s="488"/>
      <c r="K4" s="488">
        <v>16.01007547</v>
      </c>
      <c r="L4" s="488"/>
      <c r="M4" s="488"/>
      <c r="N4" s="488"/>
      <c r="O4" s="488"/>
      <c r="P4" s="488"/>
      <c r="Q4" s="488">
        <v>689.53022549000002</v>
      </c>
      <c r="R4" s="488"/>
      <c r="S4" s="488"/>
      <c r="T4" s="488"/>
      <c r="U4" s="488">
        <v>852.73354734000009</v>
      </c>
      <c r="V4" s="488"/>
      <c r="W4" s="488"/>
      <c r="X4" s="488"/>
      <c r="Y4" s="488"/>
      <c r="Z4" s="488"/>
      <c r="AA4" s="488">
        <v>147089.89590522001</v>
      </c>
      <c r="AB4" s="488"/>
    </row>
    <row r="5" spans="1:30">
      <c r="A5" s="165" t="s">
        <v>954</v>
      </c>
      <c r="B5" s="488">
        <v>35988.574608279996</v>
      </c>
      <c r="C5" s="488"/>
      <c r="D5" s="488">
        <v>158.77267125</v>
      </c>
      <c r="E5" s="488">
        <v>58.376217140000001</v>
      </c>
      <c r="F5" s="488">
        <v>52.483851030000004</v>
      </c>
      <c r="G5" s="488"/>
      <c r="H5" s="488"/>
      <c r="I5" s="488"/>
      <c r="J5" s="488"/>
      <c r="K5" s="488"/>
      <c r="L5" s="488"/>
      <c r="M5" s="488"/>
      <c r="N5" s="488"/>
      <c r="O5" s="488"/>
      <c r="P5" s="488"/>
      <c r="Q5" s="488">
        <v>69.941714209999986</v>
      </c>
      <c r="R5" s="488"/>
      <c r="S5" s="488"/>
      <c r="T5" s="488"/>
      <c r="U5" s="488"/>
      <c r="V5" s="488"/>
      <c r="W5" s="488"/>
      <c r="X5" s="488"/>
      <c r="Y5" s="488"/>
      <c r="Z5" s="488"/>
      <c r="AA5" s="488">
        <v>36328.14906191</v>
      </c>
      <c r="AB5" s="488"/>
    </row>
    <row r="6" spans="1:30">
      <c r="A6" s="165" t="s">
        <v>955</v>
      </c>
      <c r="B6" s="488">
        <v>20909.213409869997</v>
      </c>
      <c r="C6" s="488"/>
      <c r="D6" s="488"/>
      <c r="E6" s="488"/>
      <c r="F6" s="488">
        <v>38.654872049999994</v>
      </c>
      <c r="G6" s="488"/>
      <c r="H6" s="488"/>
      <c r="I6" s="488"/>
      <c r="J6" s="488"/>
      <c r="K6" s="488"/>
      <c r="L6" s="488"/>
      <c r="M6" s="488"/>
      <c r="N6" s="488"/>
      <c r="O6" s="488"/>
      <c r="P6" s="488"/>
      <c r="Q6" s="488">
        <v>69.941714209999986</v>
      </c>
      <c r="R6" s="488"/>
      <c r="S6" s="488"/>
      <c r="T6" s="488"/>
      <c r="U6" s="488"/>
      <c r="V6" s="488"/>
      <c r="W6" s="488"/>
      <c r="X6" s="488"/>
      <c r="Y6" s="488"/>
      <c r="Z6" s="488"/>
      <c r="AA6" s="488">
        <v>21017.809996129999</v>
      </c>
      <c r="AB6" s="488"/>
    </row>
    <row r="7" spans="1:30">
      <c r="A7" s="165" t="s">
        <v>956</v>
      </c>
      <c r="B7" s="488">
        <v>15079.361198410001</v>
      </c>
      <c r="C7" s="488"/>
      <c r="D7" s="488">
        <v>158.77267125</v>
      </c>
      <c r="E7" s="488">
        <v>58.376217140000001</v>
      </c>
      <c r="F7" s="488">
        <v>13.82897898</v>
      </c>
      <c r="G7" s="488"/>
      <c r="H7" s="488"/>
      <c r="I7" s="488"/>
      <c r="J7" s="488"/>
      <c r="K7" s="488"/>
      <c r="L7" s="488"/>
      <c r="M7" s="488"/>
      <c r="N7" s="488"/>
      <c r="O7" s="488"/>
      <c r="P7" s="488"/>
      <c r="Q7" s="488"/>
      <c r="R7" s="488"/>
      <c r="S7" s="488"/>
      <c r="T7" s="488"/>
      <c r="U7" s="488"/>
      <c r="V7" s="488"/>
      <c r="W7" s="488"/>
      <c r="X7" s="488"/>
      <c r="Y7" s="488"/>
      <c r="Z7" s="488"/>
      <c r="AA7" s="488">
        <v>15310.339065780001</v>
      </c>
      <c r="AB7" s="488"/>
    </row>
    <row r="8" spans="1:30">
      <c r="A8" s="165" t="s">
        <v>957</v>
      </c>
      <c r="B8" s="488">
        <v>7556.6863778500001</v>
      </c>
      <c r="C8" s="488"/>
      <c r="D8" s="488"/>
      <c r="E8" s="488"/>
      <c r="F8" s="488"/>
      <c r="G8" s="488"/>
      <c r="H8" s="488"/>
      <c r="I8" s="488"/>
      <c r="J8" s="488"/>
      <c r="K8" s="488"/>
      <c r="L8" s="488"/>
      <c r="M8" s="488"/>
      <c r="N8" s="488"/>
      <c r="O8" s="488"/>
      <c r="P8" s="488"/>
      <c r="Q8" s="488"/>
      <c r="R8" s="488"/>
      <c r="S8" s="488"/>
      <c r="T8" s="488"/>
      <c r="U8" s="488"/>
      <c r="V8" s="488"/>
      <c r="W8" s="488"/>
      <c r="X8" s="488"/>
      <c r="Y8" s="488"/>
      <c r="Z8" s="488"/>
      <c r="AA8" s="488">
        <v>7556.6863778500001</v>
      </c>
      <c r="AB8" s="488"/>
    </row>
    <row r="9" spans="1:30">
      <c r="A9" s="165" t="s">
        <v>958</v>
      </c>
      <c r="B9" s="488">
        <v>3834.14178021</v>
      </c>
      <c r="C9" s="488"/>
      <c r="D9" s="488"/>
      <c r="E9" s="488"/>
      <c r="F9" s="488"/>
      <c r="G9" s="488"/>
      <c r="H9" s="488"/>
      <c r="I9" s="488"/>
      <c r="J9" s="488"/>
      <c r="K9" s="488"/>
      <c r="L9" s="488"/>
      <c r="M9" s="488"/>
      <c r="N9" s="488"/>
      <c r="O9" s="488"/>
      <c r="P9" s="488"/>
      <c r="Q9" s="488"/>
      <c r="R9" s="488"/>
      <c r="S9" s="488"/>
      <c r="T9" s="488"/>
      <c r="U9" s="488"/>
      <c r="V9" s="488"/>
      <c r="W9" s="488"/>
      <c r="X9" s="488"/>
      <c r="Y9" s="488"/>
      <c r="Z9" s="488"/>
      <c r="AA9" s="488">
        <v>3834.14178021</v>
      </c>
      <c r="AB9" s="488"/>
    </row>
    <row r="10" spans="1:30">
      <c r="A10" s="165" t="s">
        <v>328</v>
      </c>
      <c r="B10" s="488"/>
      <c r="C10" s="488"/>
      <c r="D10" s="488"/>
      <c r="E10" s="488"/>
      <c r="F10" s="488">
        <v>1983.2537460399999</v>
      </c>
      <c r="G10" s="488">
        <v>178.73659067</v>
      </c>
      <c r="H10" s="488"/>
      <c r="I10" s="488"/>
      <c r="J10" s="488"/>
      <c r="K10" s="488">
        <v>0.95519489000000002</v>
      </c>
      <c r="L10" s="488"/>
      <c r="M10" s="488"/>
      <c r="N10" s="488"/>
      <c r="O10" s="488"/>
      <c r="P10" s="488"/>
      <c r="Q10" s="488">
        <v>3.1152921200000003</v>
      </c>
      <c r="R10" s="488"/>
      <c r="S10" s="488"/>
      <c r="T10" s="488"/>
      <c r="U10" s="488">
        <v>270.03543487000002</v>
      </c>
      <c r="V10" s="488"/>
      <c r="W10" s="488"/>
      <c r="X10" s="488"/>
      <c r="Y10" s="488"/>
      <c r="Z10" s="488"/>
      <c r="AA10" s="488">
        <v>2436.1121180199998</v>
      </c>
      <c r="AB10" s="488"/>
    </row>
    <row r="11" spans="1:30">
      <c r="A11" s="165" t="s">
        <v>742</v>
      </c>
      <c r="B11" s="488"/>
      <c r="C11" s="488"/>
      <c r="D11" s="488"/>
      <c r="E11" s="488"/>
      <c r="F11" s="488"/>
      <c r="G11" s="488"/>
      <c r="H11" s="488"/>
      <c r="I11" s="488"/>
      <c r="J11" s="488"/>
      <c r="K11" s="488"/>
      <c r="L11" s="488"/>
      <c r="M11" s="488"/>
      <c r="N11" s="488"/>
      <c r="O11" s="488"/>
      <c r="P11" s="488"/>
      <c r="Q11" s="488"/>
      <c r="R11" s="488"/>
      <c r="S11" s="488"/>
      <c r="T11" s="488"/>
      <c r="U11" s="488"/>
      <c r="V11" s="488"/>
      <c r="W11" s="488"/>
      <c r="X11" s="488"/>
      <c r="Y11" s="488"/>
      <c r="Z11" s="488"/>
      <c r="AA11" s="488">
        <v>0</v>
      </c>
      <c r="AB11" s="488"/>
    </row>
    <row r="12" spans="1:30">
      <c r="A12" s="165" t="s">
        <v>331</v>
      </c>
      <c r="B12" s="488"/>
      <c r="C12" s="488"/>
      <c r="D12" s="488"/>
      <c r="E12" s="488"/>
      <c r="F12" s="488">
        <v>6.4131207799999999</v>
      </c>
      <c r="G12" s="488"/>
      <c r="H12" s="488"/>
      <c r="I12" s="488"/>
      <c r="J12" s="488"/>
      <c r="K12" s="488">
        <v>26.593483539999998</v>
      </c>
      <c r="L12" s="488"/>
      <c r="M12" s="488"/>
      <c r="N12" s="488">
        <v>3.20997588</v>
      </c>
      <c r="O12" s="488"/>
      <c r="P12" s="488"/>
      <c r="Q12" s="488">
        <v>4496.6591961399999</v>
      </c>
      <c r="R12" s="488"/>
      <c r="S12" s="488"/>
      <c r="T12" s="488"/>
      <c r="U12" s="488"/>
      <c r="V12" s="488"/>
      <c r="W12" s="488"/>
      <c r="X12" s="488"/>
      <c r="Y12" s="488"/>
      <c r="Z12" s="488"/>
      <c r="AA12" s="488">
        <v>4532.8757763399999</v>
      </c>
      <c r="AB12" s="488"/>
    </row>
    <row r="13" spans="1:30">
      <c r="A13" s="165" t="s">
        <v>959</v>
      </c>
      <c r="B13" s="488"/>
      <c r="C13" s="488"/>
      <c r="D13" s="488"/>
      <c r="E13" s="488"/>
      <c r="F13" s="488"/>
      <c r="G13" s="488"/>
      <c r="H13" s="488"/>
      <c r="I13" s="488"/>
      <c r="J13" s="488"/>
      <c r="K13" s="488"/>
      <c r="L13" s="488"/>
      <c r="M13" s="488"/>
      <c r="N13" s="488"/>
      <c r="O13" s="488"/>
      <c r="P13" s="488"/>
      <c r="Q13" s="488">
        <v>4.9269560199999995</v>
      </c>
      <c r="R13" s="488"/>
      <c r="S13" s="488"/>
      <c r="T13" s="488"/>
      <c r="U13" s="488"/>
      <c r="V13" s="488"/>
      <c r="W13" s="488"/>
      <c r="X13" s="488"/>
      <c r="Y13" s="488"/>
      <c r="Z13" s="488"/>
      <c r="AA13" s="488">
        <v>4.9269560199999995</v>
      </c>
      <c r="AB13" s="488"/>
    </row>
    <row r="14" spans="1:30">
      <c r="A14" s="165" t="s">
        <v>960</v>
      </c>
      <c r="B14" s="488"/>
      <c r="C14" s="488"/>
      <c r="D14" s="488"/>
      <c r="E14" s="488"/>
      <c r="F14" s="488">
        <v>467.88460497000005</v>
      </c>
      <c r="G14" s="488">
        <v>59.918270630000002</v>
      </c>
      <c r="H14" s="488"/>
      <c r="I14" s="488"/>
      <c r="J14" s="488"/>
      <c r="K14" s="488"/>
      <c r="L14" s="488"/>
      <c r="M14" s="488"/>
      <c r="N14" s="488"/>
      <c r="O14" s="488"/>
      <c r="P14" s="488"/>
      <c r="Q14" s="488"/>
      <c r="R14" s="488"/>
      <c r="S14" s="488"/>
      <c r="T14" s="488"/>
      <c r="U14" s="488">
        <v>234.15374603000001</v>
      </c>
      <c r="V14" s="488">
        <v>4504.2022197200004</v>
      </c>
      <c r="W14" s="488"/>
      <c r="X14" s="488">
        <v>9.1999860000000003E-2</v>
      </c>
      <c r="Y14" s="488"/>
      <c r="Z14" s="488"/>
      <c r="AA14" s="488">
        <v>5266.2508412099996</v>
      </c>
      <c r="AB14" s="488"/>
    </row>
    <row r="15" spans="1:30">
      <c r="A15" s="165" t="s">
        <v>982</v>
      </c>
      <c r="B15" s="488"/>
      <c r="C15" s="488"/>
      <c r="D15" s="488"/>
      <c r="E15" s="488"/>
      <c r="F15" s="488">
        <v>467.88460497000005</v>
      </c>
      <c r="G15" s="488">
        <v>59.918270630000002</v>
      </c>
      <c r="H15" s="488"/>
      <c r="I15" s="488"/>
      <c r="J15" s="488"/>
      <c r="K15" s="488"/>
      <c r="L15" s="488"/>
      <c r="M15" s="488"/>
      <c r="N15" s="488"/>
      <c r="O15" s="488"/>
      <c r="P15" s="488"/>
      <c r="Q15" s="488"/>
      <c r="R15" s="488"/>
      <c r="S15" s="488"/>
      <c r="T15" s="488"/>
      <c r="U15" s="488">
        <v>234.15374603000001</v>
      </c>
      <c r="V15" s="488"/>
      <c r="W15" s="488"/>
      <c r="X15" s="488"/>
      <c r="Y15" s="488"/>
      <c r="Z15" s="488"/>
      <c r="AA15" s="488">
        <v>761.95662162999997</v>
      </c>
      <c r="AB15" s="488"/>
    </row>
    <row r="16" spans="1:30">
      <c r="A16" s="165" t="s">
        <v>962</v>
      </c>
      <c r="B16" s="488"/>
      <c r="C16" s="488"/>
      <c r="D16" s="488"/>
      <c r="E16" s="488"/>
      <c r="F16" s="488"/>
      <c r="G16" s="488"/>
      <c r="H16" s="488"/>
      <c r="I16" s="488"/>
      <c r="J16" s="488"/>
      <c r="K16" s="488"/>
      <c r="L16" s="488"/>
      <c r="M16" s="488"/>
      <c r="N16" s="488"/>
      <c r="O16" s="488"/>
      <c r="P16" s="488"/>
      <c r="Q16" s="488"/>
      <c r="R16" s="488"/>
      <c r="S16" s="488"/>
      <c r="T16" s="488"/>
      <c r="U16" s="488"/>
      <c r="V16" s="488">
        <v>4504.2022197200004</v>
      </c>
      <c r="W16" s="488"/>
      <c r="X16" s="488">
        <v>9.1999860000000003E-2</v>
      </c>
      <c r="Y16" s="488"/>
      <c r="Z16" s="488"/>
      <c r="AA16" s="488">
        <v>4504.2942195799997</v>
      </c>
      <c r="AB16" s="488"/>
    </row>
    <row r="17" spans="1:28">
      <c r="A17" s="165" t="s">
        <v>748</v>
      </c>
      <c r="B17" s="488"/>
      <c r="C17" s="488"/>
      <c r="D17" s="488"/>
      <c r="E17" s="488"/>
      <c r="F17" s="488"/>
      <c r="G17" s="488"/>
      <c r="H17" s="488">
        <v>245.75962914999999</v>
      </c>
      <c r="I17" s="488"/>
      <c r="J17" s="488">
        <v>1186.47912185</v>
      </c>
      <c r="K17" s="488"/>
      <c r="L17" s="488"/>
      <c r="M17" s="488"/>
      <c r="N17" s="488">
        <v>17515.244504349997</v>
      </c>
      <c r="O17" s="488"/>
      <c r="P17" s="488"/>
      <c r="Q17" s="488">
        <v>152.25584910000001</v>
      </c>
      <c r="R17" s="488"/>
      <c r="S17" s="488"/>
      <c r="T17" s="488"/>
      <c r="U17" s="488"/>
      <c r="V17" s="488"/>
      <c r="W17" s="488"/>
      <c r="X17" s="488"/>
      <c r="Y17" s="488"/>
      <c r="Z17" s="488"/>
      <c r="AA17" s="488">
        <v>19099.73910445</v>
      </c>
      <c r="AB17" s="488"/>
    </row>
    <row r="18" spans="1:28">
      <c r="A18" s="165" t="s">
        <v>983</v>
      </c>
      <c r="B18" s="488"/>
      <c r="C18" s="488"/>
      <c r="D18" s="488"/>
      <c r="E18" s="488"/>
      <c r="F18" s="488">
        <v>14215.679359739999</v>
      </c>
      <c r="G18" s="488">
        <v>32.256906890000003</v>
      </c>
      <c r="H18" s="488">
        <v>8.7534098300000007</v>
      </c>
      <c r="I18" s="488"/>
      <c r="J18" s="488">
        <v>2028.05725149</v>
      </c>
      <c r="K18" s="488"/>
      <c r="L18" s="488">
        <v>2029.4040316400001</v>
      </c>
      <c r="M18" s="488">
        <v>274.14751007999996</v>
      </c>
      <c r="N18" s="488">
        <v>1693.9821424700001</v>
      </c>
      <c r="O18" s="488"/>
      <c r="P18" s="488">
        <v>35.350874579999996</v>
      </c>
      <c r="Q18" s="488">
        <v>105.33109389000001</v>
      </c>
      <c r="R18" s="488">
        <v>2.96783375</v>
      </c>
      <c r="S18" s="488">
        <v>72.088449049999994</v>
      </c>
      <c r="T18" s="488"/>
      <c r="U18" s="488">
        <v>87.958027299999998</v>
      </c>
      <c r="V18" s="488"/>
      <c r="W18" s="488"/>
      <c r="X18" s="488"/>
      <c r="Y18" s="488"/>
      <c r="Z18" s="488"/>
      <c r="AA18" s="488">
        <v>20585.976890710001</v>
      </c>
      <c r="AB18" s="488"/>
    </row>
    <row r="19" spans="1:28">
      <c r="A19" s="165" t="s">
        <v>964</v>
      </c>
      <c r="B19" s="488"/>
      <c r="C19" s="488"/>
      <c r="D19" s="488"/>
      <c r="E19" s="488"/>
      <c r="F19" s="488">
        <v>14215.679359739999</v>
      </c>
      <c r="G19" s="488">
        <v>20.875690729999999</v>
      </c>
      <c r="H19" s="488">
        <v>6.7410535199999995</v>
      </c>
      <c r="I19" s="488"/>
      <c r="J19" s="488">
        <v>2027.1034083699999</v>
      </c>
      <c r="K19" s="488"/>
      <c r="L19" s="488">
        <v>0.87707328000000007</v>
      </c>
      <c r="M19" s="488"/>
      <c r="N19" s="488">
        <v>1663.5652895399999</v>
      </c>
      <c r="O19" s="488"/>
      <c r="P19" s="488"/>
      <c r="Q19" s="488">
        <v>3.2542638199999998</v>
      </c>
      <c r="R19" s="488">
        <v>2.96783375</v>
      </c>
      <c r="S19" s="488"/>
      <c r="T19" s="488"/>
      <c r="U19" s="488"/>
      <c r="V19" s="488"/>
      <c r="W19" s="488"/>
      <c r="X19" s="488"/>
      <c r="Y19" s="488"/>
      <c r="Z19" s="488"/>
      <c r="AA19" s="488">
        <v>17941.063972749998</v>
      </c>
      <c r="AB19" s="488"/>
    </row>
    <row r="20" spans="1:28">
      <c r="A20" s="165" t="s">
        <v>984</v>
      </c>
      <c r="B20" s="488"/>
      <c r="C20" s="488"/>
      <c r="D20" s="488"/>
      <c r="E20" s="488"/>
      <c r="F20" s="488"/>
      <c r="G20" s="488"/>
      <c r="H20" s="488"/>
      <c r="I20" s="488"/>
      <c r="J20" s="488"/>
      <c r="K20" s="488"/>
      <c r="L20" s="488"/>
      <c r="M20" s="488"/>
      <c r="N20" s="488">
        <v>0.79664157999999996</v>
      </c>
      <c r="O20" s="488"/>
      <c r="P20" s="488"/>
      <c r="Q20" s="488"/>
      <c r="R20" s="488"/>
      <c r="S20" s="488"/>
      <c r="T20" s="488"/>
      <c r="U20" s="488"/>
      <c r="V20" s="488"/>
      <c r="W20" s="488"/>
      <c r="X20" s="488"/>
      <c r="Y20" s="488"/>
      <c r="Z20" s="488"/>
      <c r="AA20" s="488" t="s">
        <v>297</v>
      </c>
      <c r="AB20" s="488"/>
    </row>
    <row r="21" spans="1:28">
      <c r="A21" s="165" t="s">
        <v>985</v>
      </c>
      <c r="B21" s="488"/>
      <c r="C21" s="488"/>
      <c r="D21" s="488"/>
      <c r="E21" s="488"/>
      <c r="F21" s="488">
        <v>14215.679359739999</v>
      </c>
      <c r="G21" s="488">
        <v>20.875690729999999</v>
      </c>
      <c r="H21" s="488">
        <v>6.7410535199999995</v>
      </c>
      <c r="I21" s="488"/>
      <c r="J21" s="488">
        <v>2027.1034083699999</v>
      </c>
      <c r="K21" s="488"/>
      <c r="L21" s="488">
        <v>0.87707328000000007</v>
      </c>
      <c r="M21" s="488"/>
      <c r="N21" s="488">
        <v>1.1594306799999998</v>
      </c>
      <c r="O21" s="488"/>
      <c r="P21" s="488"/>
      <c r="Q21" s="488"/>
      <c r="R21" s="488">
        <v>2.96783375</v>
      </c>
      <c r="S21" s="488"/>
      <c r="T21" s="488"/>
      <c r="U21" s="488"/>
      <c r="V21" s="488"/>
      <c r="W21" s="488"/>
      <c r="X21" s="488"/>
      <c r="Y21" s="488"/>
      <c r="Z21" s="488"/>
      <c r="AA21" s="488">
        <v>16275.403850069999</v>
      </c>
      <c r="AB21" s="488"/>
    </row>
    <row r="22" spans="1:28">
      <c r="A22" s="165" t="s">
        <v>986</v>
      </c>
      <c r="B22" s="488"/>
      <c r="C22" s="488"/>
      <c r="D22" s="488"/>
      <c r="E22" s="488"/>
      <c r="F22" s="488"/>
      <c r="G22" s="488"/>
      <c r="H22" s="488"/>
      <c r="I22" s="488"/>
      <c r="J22" s="488"/>
      <c r="K22" s="488"/>
      <c r="L22" s="488"/>
      <c r="M22" s="488"/>
      <c r="N22" s="488">
        <v>1661.6092172799999</v>
      </c>
      <c r="O22" s="488"/>
      <c r="P22" s="488"/>
      <c r="Q22" s="488">
        <v>3.2542638199999998</v>
      </c>
      <c r="R22" s="488"/>
      <c r="S22" s="488"/>
      <c r="T22" s="488"/>
      <c r="U22" s="488"/>
      <c r="V22" s="488"/>
      <c r="W22" s="488"/>
      <c r="X22" s="488"/>
      <c r="Y22" s="488"/>
      <c r="Z22" s="488"/>
      <c r="AA22" s="488">
        <v>1664.8634810999999</v>
      </c>
      <c r="AB22" s="488"/>
    </row>
    <row r="23" spans="1:28">
      <c r="A23" s="165" t="s">
        <v>987</v>
      </c>
      <c r="B23" s="488"/>
      <c r="C23" s="488"/>
      <c r="D23" s="488"/>
      <c r="E23" s="488"/>
      <c r="F23" s="488"/>
      <c r="G23" s="488">
        <v>11.381216160000001</v>
      </c>
      <c r="H23" s="488">
        <v>2.0123563099999999</v>
      </c>
      <c r="I23" s="488"/>
      <c r="J23" s="488">
        <v>0.95384312000000004</v>
      </c>
      <c r="K23" s="488"/>
      <c r="L23" s="488"/>
      <c r="M23" s="488"/>
      <c r="N23" s="488"/>
      <c r="O23" s="488"/>
      <c r="P23" s="488"/>
      <c r="Q23" s="488"/>
      <c r="R23" s="488"/>
      <c r="S23" s="488"/>
      <c r="T23" s="488"/>
      <c r="U23" s="488"/>
      <c r="V23" s="488"/>
      <c r="W23" s="488"/>
      <c r="X23" s="488"/>
      <c r="Y23" s="488"/>
      <c r="Z23" s="488"/>
      <c r="AA23" s="488">
        <v>14.347415590000001</v>
      </c>
      <c r="AB23" s="488"/>
    </row>
    <row r="24" spans="1:28">
      <c r="A24" s="165" t="s">
        <v>988</v>
      </c>
      <c r="B24" s="488"/>
      <c r="C24" s="488"/>
      <c r="D24" s="488"/>
      <c r="E24" s="488"/>
      <c r="F24" s="488"/>
      <c r="G24" s="488"/>
      <c r="H24" s="488"/>
      <c r="I24" s="488"/>
      <c r="J24" s="488"/>
      <c r="K24" s="488"/>
      <c r="L24" s="488">
        <v>2028.52695836</v>
      </c>
      <c r="M24" s="488">
        <v>220.0407926</v>
      </c>
      <c r="N24" s="488">
        <v>30.416852930000001</v>
      </c>
      <c r="O24" s="488"/>
      <c r="P24" s="488">
        <v>30.725261670000002</v>
      </c>
      <c r="Q24" s="488">
        <v>102.07683007</v>
      </c>
      <c r="R24" s="488"/>
      <c r="S24" s="488">
        <v>70.848464230000005</v>
      </c>
      <c r="T24" s="488"/>
      <c r="U24" s="488"/>
      <c r="V24" s="488"/>
      <c r="W24" s="488"/>
      <c r="X24" s="488"/>
      <c r="Y24" s="488"/>
      <c r="Z24" s="488"/>
      <c r="AA24" s="488">
        <v>2482.6351598599999</v>
      </c>
      <c r="AB24" s="488"/>
    </row>
    <row r="25" spans="1:28">
      <c r="A25" s="165" t="s">
        <v>989</v>
      </c>
      <c r="B25" s="488"/>
      <c r="C25" s="488"/>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t="s">
        <v>297</v>
      </c>
      <c r="AB25" s="488"/>
    </row>
    <row r="26" spans="1:28">
      <c r="A26" s="165" t="s">
        <v>990</v>
      </c>
      <c r="B26" s="488"/>
      <c r="C26" s="488"/>
      <c r="D26" s="488"/>
      <c r="E26" s="488"/>
      <c r="F26" s="488"/>
      <c r="G26" s="488"/>
      <c r="H26" s="488"/>
      <c r="I26" s="488"/>
      <c r="J26" s="488"/>
      <c r="K26" s="488"/>
      <c r="L26" s="488">
        <v>2028.52695836</v>
      </c>
      <c r="M26" s="488">
        <v>220.0407926</v>
      </c>
      <c r="N26" s="488"/>
      <c r="O26" s="488"/>
      <c r="P26" s="488">
        <v>30.725261670000002</v>
      </c>
      <c r="Q26" s="488"/>
      <c r="R26" s="488"/>
      <c r="S26" s="488">
        <v>70.848464230000005</v>
      </c>
      <c r="T26" s="488"/>
      <c r="U26" s="488"/>
      <c r="V26" s="488"/>
      <c r="W26" s="488"/>
      <c r="X26" s="488"/>
      <c r="Y26" s="488"/>
      <c r="Z26" s="488"/>
      <c r="AA26" s="488">
        <v>2350.1414768600002</v>
      </c>
      <c r="AB26" s="488"/>
    </row>
    <row r="27" spans="1:28">
      <c r="A27" s="165" t="s">
        <v>991</v>
      </c>
      <c r="B27" s="488"/>
      <c r="C27" s="488"/>
      <c r="D27" s="488"/>
      <c r="E27" s="488"/>
      <c r="F27" s="488"/>
      <c r="G27" s="488"/>
      <c r="H27" s="488"/>
      <c r="I27" s="488"/>
      <c r="J27" s="488"/>
      <c r="K27" s="488"/>
      <c r="L27" s="488"/>
      <c r="M27" s="488"/>
      <c r="N27" s="488">
        <v>30.416852930000001</v>
      </c>
      <c r="O27" s="488"/>
      <c r="P27" s="488"/>
      <c r="Q27" s="488">
        <v>102.07683007</v>
      </c>
      <c r="R27" s="488"/>
      <c r="S27" s="488"/>
      <c r="T27" s="488"/>
      <c r="U27" s="488"/>
      <c r="V27" s="488"/>
      <c r="W27" s="488"/>
      <c r="X27" s="488"/>
      <c r="Y27" s="488"/>
      <c r="Z27" s="488"/>
      <c r="AA27" s="488">
        <v>132.493683</v>
      </c>
      <c r="AB27" s="488"/>
    </row>
    <row r="28" spans="1:28">
      <c r="A28" s="165" t="s">
        <v>967</v>
      </c>
      <c r="B28" s="488"/>
      <c r="C28" s="488"/>
      <c r="D28" s="488"/>
      <c r="E28" s="488"/>
      <c r="F28" s="488"/>
      <c r="G28" s="488"/>
      <c r="H28" s="488"/>
      <c r="I28" s="488"/>
      <c r="J28" s="488"/>
      <c r="K28" s="488"/>
      <c r="L28" s="488"/>
      <c r="M28" s="488">
        <v>54.106717479999993</v>
      </c>
      <c r="N28" s="488"/>
      <c r="O28" s="488"/>
      <c r="P28" s="488">
        <v>4.6256129100000001</v>
      </c>
      <c r="Q28" s="488"/>
      <c r="R28" s="488"/>
      <c r="S28" s="488">
        <v>1.2399848200000001</v>
      </c>
      <c r="T28" s="488"/>
      <c r="U28" s="488"/>
      <c r="V28" s="488"/>
      <c r="W28" s="488"/>
      <c r="X28" s="488"/>
      <c r="Y28" s="488"/>
      <c r="Z28" s="488"/>
      <c r="AA28" s="488">
        <v>59.972315209999998</v>
      </c>
      <c r="AB28" s="488"/>
    </row>
    <row r="29" spans="1:28">
      <c r="A29" s="165" t="s">
        <v>968</v>
      </c>
      <c r="B29" s="488"/>
      <c r="C29" s="488"/>
      <c r="D29" s="488"/>
      <c r="E29" s="488"/>
      <c r="F29" s="488"/>
      <c r="G29" s="488"/>
      <c r="H29" s="488"/>
      <c r="I29" s="488"/>
      <c r="J29" s="488"/>
      <c r="K29" s="488"/>
      <c r="L29" s="488"/>
      <c r="M29" s="488"/>
      <c r="N29" s="488"/>
      <c r="O29" s="488"/>
      <c r="P29" s="488"/>
      <c r="Q29" s="488"/>
      <c r="R29" s="488"/>
      <c r="S29" s="488"/>
      <c r="T29" s="488"/>
      <c r="U29" s="488">
        <v>87.958027299999998</v>
      </c>
      <c r="V29" s="488"/>
      <c r="W29" s="488"/>
      <c r="X29" s="488"/>
      <c r="Y29" s="488"/>
      <c r="Z29" s="488"/>
      <c r="AA29" s="488">
        <v>87.958027299999998</v>
      </c>
      <c r="AB29" s="488"/>
    </row>
    <row r="30" spans="1:28">
      <c r="A30" s="165" t="s">
        <v>750</v>
      </c>
      <c r="B30" s="488"/>
      <c r="C30" s="488"/>
      <c r="D30" s="488"/>
      <c r="E30" s="488"/>
      <c r="F30" s="488"/>
      <c r="G30" s="488"/>
      <c r="H30" s="488"/>
      <c r="I30" s="488"/>
      <c r="J30" s="488"/>
      <c r="K30" s="488"/>
      <c r="L30" s="488"/>
      <c r="M30" s="488"/>
      <c r="N30" s="488"/>
      <c r="O30" s="488"/>
      <c r="P30" s="488"/>
      <c r="Q30" s="488">
        <v>359.25588431</v>
      </c>
      <c r="R30" s="488"/>
      <c r="S30" s="488"/>
      <c r="T30" s="488"/>
      <c r="U30" s="488">
        <v>234.98442893000001</v>
      </c>
      <c r="V30" s="488"/>
      <c r="W30" s="488"/>
      <c r="X30" s="488"/>
      <c r="Y30" s="488"/>
      <c r="Z30" s="488"/>
      <c r="AA30" s="488">
        <v>594.24031323999998</v>
      </c>
      <c r="AB30" s="488"/>
    </row>
    <row r="31" spans="1:28">
      <c r="A31" s="165" t="s">
        <v>969</v>
      </c>
      <c r="B31" s="488"/>
      <c r="C31" s="488"/>
      <c r="D31" s="488"/>
      <c r="E31" s="488"/>
      <c r="F31" s="488"/>
      <c r="G31" s="488"/>
      <c r="H31" s="488"/>
      <c r="I31" s="488"/>
      <c r="J31" s="488"/>
      <c r="K31" s="488"/>
      <c r="L31" s="488"/>
      <c r="M31" s="488"/>
      <c r="N31" s="488"/>
      <c r="O31" s="488"/>
      <c r="P31" s="488"/>
      <c r="Q31" s="488"/>
      <c r="R31" s="488"/>
      <c r="S31" s="488"/>
      <c r="T31" s="488"/>
      <c r="U31" s="488"/>
      <c r="V31" s="488"/>
      <c r="W31" s="488"/>
      <c r="X31" s="488"/>
      <c r="Y31" s="488"/>
      <c r="Z31" s="488"/>
      <c r="AA31" s="488"/>
      <c r="AB31" s="488"/>
    </row>
    <row r="32" spans="1:28">
      <c r="A32" s="165" t="s">
        <v>353</v>
      </c>
      <c r="B32" s="488"/>
      <c r="C32" s="488"/>
      <c r="D32" s="488"/>
      <c r="E32" s="488"/>
      <c r="F32" s="488"/>
      <c r="G32" s="488"/>
      <c r="H32" s="488"/>
      <c r="I32" s="488"/>
      <c r="J32" s="488"/>
      <c r="K32" s="488"/>
      <c r="L32" s="488"/>
      <c r="M32" s="488"/>
      <c r="N32" s="488"/>
      <c r="O32" s="488"/>
      <c r="P32" s="488"/>
      <c r="Q32" s="488"/>
      <c r="R32" s="488"/>
      <c r="S32" s="488"/>
      <c r="T32" s="488"/>
      <c r="U32" s="488"/>
      <c r="V32" s="488"/>
      <c r="W32" s="488"/>
      <c r="X32" s="488"/>
      <c r="Y32" s="488">
        <v>1.9651790000000002E-2</v>
      </c>
      <c r="Z32" s="488">
        <v>38.723620029999999</v>
      </c>
      <c r="AA32" s="488">
        <v>38.743271819999997</v>
      </c>
      <c r="AB32" s="488"/>
    </row>
    <row r="33" spans="1:29">
      <c r="A33" s="165" t="s">
        <v>970</v>
      </c>
      <c r="B33" s="489"/>
      <c r="C33" s="489"/>
      <c r="D33" s="489"/>
      <c r="E33" s="489"/>
      <c r="F33" s="489"/>
      <c r="G33" s="489"/>
      <c r="H33" s="489"/>
      <c r="I33" s="489"/>
      <c r="J33" s="489"/>
      <c r="K33" s="489"/>
      <c r="L33" s="489"/>
      <c r="M33" s="489"/>
      <c r="N33" s="489"/>
      <c r="O33" s="489"/>
      <c r="P33" s="489"/>
      <c r="Q33" s="489"/>
      <c r="R33" s="489"/>
      <c r="S33" s="489"/>
      <c r="T33" s="489"/>
      <c r="U33" s="489"/>
      <c r="V33" s="489"/>
      <c r="W33" s="489"/>
      <c r="X33" s="489"/>
      <c r="Z33" s="489"/>
      <c r="AA33" s="489"/>
      <c r="AB33" s="489"/>
    </row>
    <row r="34" spans="1:29">
      <c r="A34" s="494" t="s">
        <v>971</v>
      </c>
      <c r="B34" s="680"/>
      <c r="C34" s="681"/>
      <c r="D34" s="681"/>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row>
    <row r="35" spans="1:29">
      <c r="A35" s="400" t="s">
        <v>972</v>
      </c>
      <c r="B35" s="682">
        <v>190210.15887367001</v>
      </c>
      <c r="C35" s="682"/>
      <c r="D35" s="682">
        <v>661.32535945000006</v>
      </c>
      <c r="E35" s="682">
        <v>668.69160820000002</v>
      </c>
      <c r="F35" s="682">
        <v>18313.71255289</v>
      </c>
      <c r="G35" s="682">
        <v>270.91176818999998</v>
      </c>
      <c r="H35" s="682">
        <v>254.51303897999998</v>
      </c>
      <c r="I35" s="682"/>
      <c r="J35" s="682">
        <v>3214.53637334</v>
      </c>
      <c r="K35" s="682">
        <v>43.558753899999999</v>
      </c>
      <c r="L35" s="682">
        <v>2029.4040316400001</v>
      </c>
      <c r="M35" s="682">
        <v>274.14751007999996</v>
      </c>
      <c r="N35" s="682">
        <v>19212.47699381</v>
      </c>
      <c r="O35" s="682"/>
      <c r="P35" s="682">
        <v>35.350874579999996</v>
      </c>
      <c r="Q35" s="682">
        <v>5876.0892552599998</v>
      </c>
      <c r="R35" s="682">
        <v>2.96783375</v>
      </c>
      <c r="S35" s="682">
        <v>72.088449049999994</v>
      </c>
      <c r="T35" s="682"/>
      <c r="U35" s="682">
        <v>1679.86518447</v>
      </c>
      <c r="V35" s="682">
        <v>4504.2022197200004</v>
      </c>
      <c r="W35" s="682"/>
      <c r="X35" s="682">
        <v>9.1999860000000003E-2</v>
      </c>
      <c r="Y35" s="682">
        <v>1.9651790000000002E-2</v>
      </c>
      <c r="Z35" s="682">
        <v>38.723620029999999</v>
      </c>
      <c r="AA35" s="682">
        <v>247362.83595266001</v>
      </c>
      <c r="AB35" s="682"/>
    </row>
    <row r="36" spans="1:29" s="683" customFormat="1">
      <c r="AC36" s="2"/>
    </row>
    <row r="39" spans="1:29">
      <c r="A39" s="11" t="s">
        <v>978</v>
      </c>
      <c r="B39" s="11"/>
      <c r="C39" s="11"/>
      <c r="D39" s="11"/>
      <c r="E39" s="11"/>
      <c r="F39" s="11"/>
      <c r="G39" s="11"/>
      <c r="H39" s="11"/>
      <c r="I39" s="11"/>
      <c r="J39" s="11"/>
      <c r="K39" s="11"/>
      <c r="L39" s="11"/>
      <c r="M39" s="11"/>
      <c r="N39" s="11"/>
      <c r="O39" s="11"/>
      <c r="P39" s="11"/>
      <c r="Q39" s="11"/>
      <c r="R39" s="11"/>
    </row>
    <row r="40" spans="1:29" ht="12" customHeight="1">
      <c r="A40" s="451" t="s">
        <v>503</v>
      </c>
      <c r="B40" s="1104" t="s">
        <v>979</v>
      </c>
      <c r="C40" s="1110"/>
      <c r="D40" s="1110"/>
      <c r="E40" s="1110"/>
      <c r="F40" s="1110"/>
      <c r="G40" s="1110"/>
      <c r="H40" s="1110"/>
      <c r="I40" s="1110"/>
      <c r="J40" s="1110"/>
      <c r="K40" s="1110"/>
      <c r="L40" s="1110"/>
      <c r="M40" s="1110"/>
      <c r="N40" s="1110"/>
      <c r="O40" s="1110"/>
      <c r="P40" s="1105"/>
      <c r="Q40" s="1108" t="s">
        <v>191</v>
      </c>
      <c r="R40" s="1108" t="s">
        <v>980</v>
      </c>
    </row>
    <row r="41" spans="1:29">
      <c r="A41" s="400" t="s">
        <v>950</v>
      </c>
      <c r="B41" s="496">
        <v>0</v>
      </c>
      <c r="C41" s="497">
        <v>0.02</v>
      </c>
      <c r="D41" s="496">
        <v>0.04</v>
      </c>
      <c r="E41" s="497">
        <v>0.1</v>
      </c>
      <c r="F41" s="497">
        <v>0.2</v>
      </c>
      <c r="G41" s="497">
        <v>0.35</v>
      </c>
      <c r="H41" s="497">
        <v>0.5</v>
      </c>
      <c r="I41" s="497">
        <v>0.7</v>
      </c>
      <c r="J41" s="497">
        <v>0.75</v>
      </c>
      <c r="K41" s="495">
        <v>1</v>
      </c>
      <c r="L41" s="495">
        <v>1.5</v>
      </c>
      <c r="M41" s="495">
        <v>2.5</v>
      </c>
      <c r="N41" s="495">
        <v>3.7</v>
      </c>
      <c r="O41" s="495">
        <v>12.5</v>
      </c>
      <c r="P41" s="495" t="s">
        <v>981</v>
      </c>
      <c r="Q41" s="1109"/>
      <c r="R41" s="1109"/>
    </row>
    <row r="42" spans="1:29">
      <c r="A42" s="369" t="s">
        <v>953</v>
      </c>
      <c r="B42" s="488">
        <v>154021.91406879516</v>
      </c>
      <c r="C42" s="489"/>
      <c r="D42" s="489"/>
      <c r="E42" s="489"/>
      <c r="F42" s="489">
        <v>183.20017760970001</v>
      </c>
      <c r="G42" s="489"/>
      <c r="H42" s="489">
        <v>88.343824775199991</v>
      </c>
      <c r="I42" s="489"/>
      <c r="J42" s="489"/>
      <c r="K42" s="489">
        <v>488.67608313459999</v>
      </c>
      <c r="L42" s="489">
        <v>797.58269939649972</v>
      </c>
      <c r="M42" s="489"/>
      <c r="N42" s="489"/>
      <c r="O42" s="489"/>
      <c r="P42" s="489"/>
      <c r="Q42" s="489">
        <v>155579.71685371117</v>
      </c>
      <c r="R42" s="498"/>
    </row>
    <row r="43" spans="1:29">
      <c r="A43" s="165" t="s">
        <v>973</v>
      </c>
      <c r="B43" s="488"/>
      <c r="C43" s="489"/>
      <c r="D43" s="489"/>
      <c r="E43" s="489"/>
      <c r="F43" s="489">
        <v>43.258860564100011</v>
      </c>
      <c r="G43" s="489"/>
      <c r="H43" s="489"/>
      <c r="I43" s="489"/>
      <c r="J43" s="489"/>
      <c r="K43" s="489">
        <v>98.298373812500003</v>
      </c>
      <c r="L43" s="489"/>
      <c r="M43" s="489"/>
      <c r="N43" s="489"/>
      <c r="O43" s="489"/>
      <c r="P43" s="489"/>
      <c r="Q43" s="489">
        <v>141.55723437660006</v>
      </c>
      <c r="R43" s="498"/>
    </row>
    <row r="44" spans="1:29">
      <c r="A44" s="165" t="s">
        <v>323</v>
      </c>
      <c r="B44" s="488"/>
      <c r="C44" s="489"/>
      <c r="D44" s="489"/>
      <c r="E44" s="489"/>
      <c r="F44" s="489"/>
      <c r="G44" s="489"/>
      <c r="H44" s="489"/>
      <c r="I44" s="489"/>
      <c r="J44" s="489"/>
      <c r="K44" s="489"/>
      <c r="L44" s="489"/>
      <c r="M44" s="489"/>
      <c r="N44" s="489"/>
      <c r="O44" s="489"/>
      <c r="P44" s="489"/>
      <c r="Q44" s="489"/>
      <c r="R44" s="498"/>
    </row>
    <row r="45" spans="1:29">
      <c r="A45" s="165" t="s">
        <v>957</v>
      </c>
      <c r="B45" s="488">
        <v>5537.0628695993992</v>
      </c>
      <c r="C45" s="489"/>
      <c r="D45" s="489"/>
      <c r="E45" s="489"/>
      <c r="F45" s="489"/>
      <c r="G45" s="489"/>
      <c r="H45" s="489"/>
      <c r="I45" s="489"/>
      <c r="J45" s="489"/>
      <c r="K45" s="489"/>
      <c r="L45" s="489"/>
      <c r="M45" s="489"/>
      <c r="N45" s="489"/>
      <c r="O45" s="489"/>
      <c r="P45" s="489"/>
      <c r="Q45" s="489">
        <v>5537.0628695994001</v>
      </c>
      <c r="R45" s="498"/>
    </row>
    <row r="46" spans="1:29">
      <c r="A46" s="165" t="s">
        <v>958</v>
      </c>
      <c r="B46" s="488">
        <v>2677.4291918203999</v>
      </c>
      <c r="C46" s="489"/>
      <c r="D46" s="489"/>
      <c r="E46" s="489"/>
      <c r="F46" s="489"/>
      <c r="G46" s="489"/>
      <c r="H46" s="489"/>
      <c r="I46" s="489"/>
      <c r="J46" s="489"/>
      <c r="K46" s="489"/>
      <c r="L46" s="489"/>
      <c r="M46" s="489"/>
      <c r="N46" s="489"/>
      <c r="O46" s="489"/>
      <c r="P46" s="489"/>
      <c r="Q46" s="489">
        <v>2677.4291918204003</v>
      </c>
      <c r="R46" s="498"/>
    </row>
    <row r="47" spans="1:29">
      <c r="A47" s="165" t="s">
        <v>328</v>
      </c>
      <c r="B47" s="488"/>
      <c r="C47" s="489"/>
      <c r="D47" s="489"/>
      <c r="E47" s="489"/>
      <c r="F47" s="489">
        <v>214.67558873580006</v>
      </c>
      <c r="G47" s="489"/>
      <c r="H47" s="489">
        <v>21.687422222400006</v>
      </c>
      <c r="I47" s="489"/>
      <c r="J47" s="489"/>
      <c r="K47" s="489">
        <v>7.6796309999999993E-2</v>
      </c>
      <c r="L47" s="489"/>
      <c r="M47" s="489"/>
      <c r="N47" s="489"/>
      <c r="O47" s="489"/>
      <c r="P47" s="489"/>
      <c r="Q47" s="489">
        <v>236.43980726820001</v>
      </c>
      <c r="R47" s="498"/>
    </row>
    <row r="48" spans="1:29">
      <c r="A48" s="165" t="s">
        <v>331</v>
      </c>
      <c r="B48" s="488"/>
      <c r="C48" s="489"/>
      <c r="D48" s="489"/>
      <c r="E48" s="489"/>
      <c r="F48" s="489">
        <v>2536.7887780281058</v>
      </c>
      <c r="G48" s="489"/>
      <c r="H48" s="489">
        <v>132.60939139590002</v>
      </c>
      <c r="I48" s="489"/>
      <c r="J48" s="489"/>
      <c r="K48" s="489">
        <v>5030.1744053316233</v>
      </c>
      <c r="L48" s="489">
        <v>1.8427765800000002E-2</v>
      </c>
      <c r="M48" s="489"/>
      <c r="N48" s="489"/>
      <c r="O48" s="489"/>
      <c r="P48" s="489"/>
      <c r="Q48" s="489">
        <v>7699.5910025214371</v>
      </c>
      <c r="R48" s="498"/>
    </row>
    <row r="49" spans="1:18">
      <c r="A49" s="165" t="s">
        <v>748</v>
      </c>
      <c r="B49" s="488"/>
      <c r="C49" s="489"/>
      <c r="D49" s="489"/>
      <c r="E49" s="489"/>
      <c r="F49" s="489"/>
      <c r="G49" s="489">
        <v>263.46015095999894</v>
      </c>
      <c r="H49" s="489"/>
      <c r="I49" s="489"/>
      <c r="J49" s="489">
        <v>18847.394093511604</v>
      </c>
      <c r="K49" s="489"/>
      <c r="L49" s="489"/>
      <c r="M49" s="489"/>
      <c r="N49" s="489"/>
      <c r="O49" s="489"/>
      <c r="P49" s="489"/>
      <c r="Q49" s="489">
        <v>19110.85424447382</v>
      </c>
      <c r="R49" s="498"/>
    </row>
    <row r="50" spans="1:18">
      <c r="A50" s="165" t="s">
        <v>992</v>
      </c>
      <c r="B50" s="488"/>
      <c r="C50" s="489"/>
      <c r="D50" s="489"/>
      <c r="E50" s="489"/>
      <c r="F50" s="489"/>
      <c r="G50" s="489">
        <v>14898.318442657092</v>
      </c>
      <c r="H50" s="489">
        <v>2236.1344074096983</v>
      </c>
      <c r="I50" s="489"/>
      <c r="J50" s="489"/>
      <c r="K50" s="489">
        <v>113.01808497640006</v>
      </c>
      <c r="L50" s="489"/>
      <c r="M50" s="489"/>
      <c r="N50" s="489"/>
      <c r="O50" s="489"/>
      <c r="P50" s="489"/>
      <c r="Q50" s="489">
        <v>17247.470935043235</v>
      </c>
      <c r="R50" s="498"/>
    </row>
    <row r="51" spans="1:18">
      <c r="A51" s="165" t="s">
        <v>750</v>
      </c>
      <c r="B51" s="488"/>
      <c r="C51" s="489"/>
      <c r="D51" s="489"/>
      <c r="E51" s="489"/>
      <c r="F51" s="489"/>
      <c r="G51" s="489"/>
      <c r="H51" s="489"/>
      <c r="I51" s="489"/>
      <c r="J51" s="489"/>
      <c r="K51" s="489">
        <v>397.48763962139691</v>
      </c>
      <c r="L51" s="489">
        <v>258.98908024689956</v>
      </c>
      <c r="M51" s="489"/>
      <c r="N51" s="489"/>
      <c r="O51" s="489"/>
      <c r="P51" s="489"/>
      <c r="Q51" s="489">
        <v>656.47671986829675</v>
      </c>
      <c r="R51" s="498"/>
    </row>
    <row r="52" spans="1:18">
      <c r="A52" s="165" t="s">
        <v>975</v>
      </c>
      <c r="B52" s="488"/>
      <c r="C52" s="489"/>
      <c r="D52" s="489"/>
      <c r="E52" s="489"/>
      <c r="F52" s="489"/>
      <c r="G52" s="489"/>
      <c r="H52" s="489"/>
      <c r="I52" s="489"/>
      <c r="J52" s="489"/>
      <c r="K52" s="489"/>
      <c r="L52" s="489">
        <v>100.1647899875</v>
      </c>
      <c r="M52" s="489"/>
      <c r="N52" s="489"/>
      <c r="O52" s="489"/>
      <c r="P52" s="489"/>
      <c r="Q52" s="489">
        <v>100.16478998749997</v>
      </c>
      <c r="R52" s="498"/>
    </row>
    <row r="53" spans="1:18">
      <c r="A53" s="165" t="s">
        <v>742</v>
      </c>
      <c r="B53" s="488"/>
      <c r="C53" s="489"/>
      <c r="D53" s="489"/>
      <c r="E53" s="489"/>
      <c r="F53" s="489"/>
      <c r="G53" s="489"/>
      <c r="H53" s="489"/>
      <c r="I53" s="489"/>
      <c r="J53" s="489"/>
      <c r="K53" s="489"/>
      <c r="L53" s="489"/>
      <c r="M53" s="489"/>
      <c r="N53" s="489"/>
      <c r="O53" s="489"/>
      <c r="P53" s="489"/>
      <c r="Q53" s="489"/>
      <c r="R53" s="498"/>
    </row>
    <row r="54" spans="1:18" ht="21">
      <c r="A54" s="165" t="s">
        <v>993</v>
      </c>
      <c r="B54" s="488"/>
      <c r="C54" s="489"/>
      <c r="D54" s="489"/>
      <c r="E54" s="489"/>
      <c r="F54" s="489"/>
      <c r="G54" s="489"/>
      <c r="H54" s="489"/>
      <c r="I54" s="489"/>
      <c r="J54" s="489"/>
      <c r="K54" s="489"/>
      <c r="L54" s="489"/>
      <c r="M54" s="489"/>
      <c r="N54" s="489"/>
      <c r="O54" s="489"/>
      <c r="P54" s="489"/>
      <c r="Q54" s="489"/>
      <c r="R54" s="498"/>
    </row>
    <row r="55" spans="1:18">
      <c r="A55" s="165" t="s">
        <v>994</v>
      </c>
      <c r="B55" s="488"/>
      <c r="C55" s="489"/>
      <c r="D55" s="489"/>
      <c r="E55" s="489"/>
      <c r="F55" s="489"/>
      <c r="G55" s="489"/>
      <c r="H55" s="489"/>
      <c r="I55" s="489"/>
      <c r="J55" s="489"/>
      <c r="K55" s="489"/>
      <c r="L55" s="489"/>
      <c r="M55" s="489"/>
      <c r="N55" s="489"/>
      <c r="O55" s="489"/>
      <c r="P55" s="489"/>
      <c r="Q55" s="489"/>
      <c r="R55" s="498"/>
    </row>
    <row r="56" spans="1:18">
      <c r="A56" s="165" t="s">
        <v>65</v>
      </c>
      <c r="B56" s="488"/>
      <c r="C56" s="489"/>
      <c r="D56" s="489"/>
      <c r="E56" s="489"/>
      <c r="F56" s="489"/>
      <c r="G56" s="489"/>
      <c r="H56" s="489"/>
      <c r="I56" s="489"/>
      <c r="J56" s="489"/>
      <c r="K56" s="489"/>
      <c r="L56" s="489"/>
      <c r="M56" s="489"/>
      <c r="N56" s="489"/>
      <c r="O56" s="489"/>
      <c r="P56" s="489"/>
      <c r="Q56" s="489"/>
      <c r="R56" s="498"/>
    </row>
    <row r="57" spans="1:18">
      <c r="A57" s="165" t="s">
        <v>970</v>
      </c>
      <c r="B57" s="488"/>
      <c r="C57" s="489"/>
      <c r="D57" s="489"/>
      <c r="E57" s="489"/>
      <c r="F57" s="489"/>
      <c r="G57" s="489"/>
      <c r="H57" s="489"/>
      <c r="I57" s="489"/>
      <c r="J57" s="489"/>
      <c r="K57" s="489"/>
      <c r="L57" s="489"/>
      <c r="M57" s="489"/>
      <c r="N57" s="489"/>
      <c r="O57" s="489"/>
      <c r="P57" s="489"/>
      <c r="Q57" s="489"/>
      <c r="R57" s="498"/>
    </row>
    <row r="58" spans="1:18">
      <c r="A58" s="400" t="s">
        <v>972</v>
      </c>
      <c r="B58" s="491">
        <v>162236.40613021905</v>
      </c>
      <c r="C58" s="492"/>
      <c r="D58" s="492"/>
      <c r="E58" s="492"/>
      <c r="F58" s="492">
        <v>2977.9234049377001</v>
      </c>
      <c r="G58" s="492">
        <v>15161.778593617069</v>
      </c>
      <c r="H58" s="492">
        <v>2478.7750458031992</v>
      </c>
      <c r="I58" s="492"/>
      <c r="J58" s="492">
        <v>18847.39409351338</v>
      </c>
      <c r="K58" s="492">
        <v>6127.731383186725</v>
      </c>
      <c r="L58" s="492">
        <v>1156.7549973967004</v>
      </c>
      <c r="M58" s="492"/>
      <c r="N58" s="492"/>
      <c r="O58" s="492"/>
      <c r="P58" s="492"/>
      <c r="Q58" s="492">
        <v>208986.76364867893</v>
      </c>
      <c r="R58" s="499"/>
    </row>
  </sheetData>
  <mergeCells count="6">
    <mergeCell ref="AA2:AA3"/>
    <mergeCell ref="AB2:AB3"/>
    <mergeCell ref="B40:P40"/>
    <mergeCell ref="Q40:Q41"/>
    <mergeCell ref="R40:R41"/>
    <mergeCell ref="B2:Z2"/>
  </mergeCells>
  <hyperlinks>
    <hyperlink ref="AD1" location="Index!A1" display="Index" xr:uid="{7AE3A9E7-A63B-4669-A015-3C04E851B773}"/>
  </hyperlinks>
  <pageMargins left="0.70866141732283472" right="0.70866141732283472" top="0.74803149606299213" bottom="0.74803149606299213" header="0.31496062992125984" footer="0.31496062992125984"/>
  <pageSetup paperSize="9" scale="33" orientation="landscape" r:id="rId1"/>
  <headerFooter>
    <oddHeader>&amp;CEN
Annex 23</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6A6F-6B84-4407-A921-F884A4D2FB40}">
  <sheetPr>
    <pageSetUpPr fitToPage="1"/>
  </sheetPr>
  <dimension ref="A1:AD173"/>
  <sheetViews>
    <sheetView showGridLines="0" zoomScaleNormal="100" workbookViewId="0">
      <pane xSplit="2" ySplit="2" topLeftCell="C3" activePane="bottomRight" state="frozen"/>
      <selection pane="topRight" activeCell="P21" sqref="P21"/>
      <selection pane="bottomLeft" activeCell="P21" sqref="P21"/>
      <selection pane="bottomRight" activeCell="P21" sqref="P21:Q21"/>
    </sheetView>
  </sheetViews>
  <sheetFormatPr defaultColWidth="9.26953125" defaultRowHeight="10.5"/>
  <cols>
    <col min="1" max="1" width="26.26953125" style="2" customWidth="1"/>
    <col min="2" max="2" width="22.81640625" style="2" customWidth="1"/>
    <col min="3" max="3" width="11.1796875" style="2" bestFit="1" customWidth="1"/>
    <col min="4" max="4" width="12.7265625" style="2" bestFit="1" customWidth="1"/>
    <col min="5" max="5" width="11.7265625" style="2" bestFit="1" customWidth="1"/>
    <col min="6" max="6" width="12.7265625" style="2" bestFit="1" customWidth="1"/>
    <col min="7" max="7" width="10.81640625" style="2" bestFit="1" customWidth="1"/>
    <col min="8" max="8" width="10.54296875" style="2" bestFit="1" customWidth="1"/>
    <col min="9" max="9" width="12" style="2" bestFit="1" customWidth="1"/>
    <col min="10" max="10" width="9.7265625" style="2" bestFit="1" customWidth="1"/>
    <col min="11" max="11" width="12.81640625" style="2" bestFit="1" customWidth="1"/>
    <col min="12" max="12" width="13.453125" style="2" bestFit="1" customWidth="1"/>
    <col min="13" max="13" width="13.1796875" style="2" bestFit="1" customWidth="1"/>
    <col min="14" max="14" width="12.7265625" style="2" bestFit="1" customWidth="1"/>
    <col min="15" max="15" width="9.26953125" style="2"/>
    <col min="16" max="16" width="27.453125" style="2" bestFit="1" customWidth="1"/>
    <col min="17" max="17" width="22.26953125" style="2" customWidth="1"/>
    <col min="18" max="29" width="11.26953125" style="2" customWidth="1"/>
    <col min="30" max="30" width="16" style="2" bestFit="1" customWidth="1"/>
    <col min="31" max="16384" width="9.26953125" style="2"/>
  </cols>
  <sheetData>
    <row r="1" spans="1:29">
      <c r="A1" s="1115" t="s">
        <v>995</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c r="AA1" s="1115"/>
      <c r="AB1" s="1115"/>
      <c r="AC1" s="1115"/>
    </row>
    <row r="2" spans="1:29" ht="52.5">
      <c r="A2" s="706" t="s">
        <v>996</v>
      </c>
      <c r="B2" s="65" t="s">
        <v>997</v>
      </c>
      <c r="C2" s="65" t="s">
        <v>998</v>
      </c>
      <c r="D2" s="65" t="s">
        <v>999</v>
      </c>
      <c r="E2" s="727" t="s">
        <v>1000</v>
      </c>
      <c r="F2" s="17" t="s">
        <v>1001</v>
      </c>
      <c r="G2" s="726" t="s">
        <v>1002</v>
      </c>
      <c r="H2" s="17" t="s">
        <v>1003</v>
      </c>
      <c r="I2" s="725" t="s">
        <v>1004</v>
      </c>
      <c r="J2" s="17" t="s">
        <v>1005</v>
      </c>
      <c r="K2" s="65" t="s">
        <v>1006</v>
      </c>
      <c r="L2" s="724" t="s">
        <v>1007</v>
      </c>
      <c r="M2" s="723" t="s">
        <v>1008</v>
      </c>
      <c r="N2" s="723" t="s">
        <v>1009</v>
      </c>
      <c r="O2" s="717"/>
      <c r="P2" s="706" t="s">
        <v>1010</v>
      </c>
      <c r="Q2" s="65" t="s">
        <v>1011</v>
      </c>
      <c r="R2" s="65" t="s">
        <v>998</v>
      </c>
      <c r="S2" s="65" t="s">
        <v>1012</v>
      </c>
      <c r="T2" s="727" t="s">
        <v>1000</v>
      </c>
      <c r="U2" s="17" t="s">
        <v>1001</v>
      </c>
      <c r="V2" s="726" t="s">
        <v>1002</v>
      </c>
      <c r="W2" s="17" t="s">
        <v>1003</v>
      </c>
      <c r="X2" s="725" t="s">
        <v>1004</v>
      </c>
      <c r="Y2" s="17" t="s">
        <v>1013</v>
      </c>
      <c r="Z2" s="65" t="s">
        <v>1014</v>
      </c>
      <c r="AA2" s="724" t="s">
        <v>1007</v>
      </c>
      <c r="AB2" s="723" t="s">
        <v>1008</v>
      </c>
      <c r="AC2" s="723" t="s">
        <v>1009</v>
      </c>
    </row>
    <row r="3" spans="1:29" ht="14.5">
      <c r="A3" s="503" t="s">
        <v>1015</v>
      </c>
      <c r="B3" s="504" t="s">
        <v>297</v>
      </c>
      <c r="C3" s="488" t="s">
        <v>297</v>
      </c>
      <c r="D3" s="488" t="s">
        <v>297</v>
      </c>
      <c r="E3" s="719" t="s">
        <v>297</v>
      </c>
      <c r="F3" s="488" t="s">
        <v>297</v>
      </c>
      <c r="G3" s="721" t="s">
        <v>297</v>
      </c>
      <c r="H3" s="488" t="s">
        <v>297</v>
      </c>
      <c r="I3" s="720" t="s">
        <v>297</v>
      </c>
      <c r="J3" s="488" t="s">
        <v>297</v>
      </c>
      <c r="K3" s="488" t="s">
        <v>297</v>
      </c>
      <c r="L3" s="719" t="s">
        <v>297</v>
      </c>
      <c r="M3" s="718" t="s">
        <v>297</v>
      </c>
      <c r="N3" s="718" t="s">
        <v>297</v>
      </c>
      <c r="O3" s="717"/>
      <c r="P3" s="503" t="s">
        <v>1016</v>
      </c>
      <c r="Q3" s="504" t="s">
        <v>297</v>
      </c>
      <c r="R3" s="488" t="s">
        <v>297</v>
      </c>
      <c r="S3" s="488" t="s">
        <v>297</v>
      </c>
      <c r="T3" s="719" t="s">
        <v>297</v>
      </c>
      <c r="U3" s="488" t="s">
        <v>297</v>
      </c>
      <c r="V3" s="721" t="s">
        <v>297</v>
      </c>
      <c r="W3" s="488" t="s">
        <v>297</v>
      </c>
      <c r="X3" s="720" t="s">
        <v>297</v>
      </c>
      <c r="Y3" s="488" t="s">
        <v>297</v>
      </c>
      <c r="Z3" s="488" t="s">
        <v>297</v>
      </c>
      <c r="AA3" s="719" t="s">
        <v>297</v>
      </c>
      <c r="AB3" s="718" t="s">
        <v>297</v>
      </c>
      <c r="AC3" s="718" t="s">
        <v>297</v>
      </c>
    </row>
    <row r="4" spans="1:29" ht="14.5">
      <c r="A4" s="505" t="s">
        <v>297</v>
      </c>
      <c r="B4" s="506" t="s">
        <v>1017</v>
      </c>
      <c r="C4" s="488">
        <v>4134.9088568200004</v>
      </c>
      <c r="D4" s="488">
        <v>751.75083098000005</v>
      </c>
      <c r="E4" s="719">
        <v>0.37093100849999999</v>
      </c>
      <c r="F4" s="488">
        <v>4413.7565507200006</v>
      </c>
      <c r="G4" s="721">
        <v>6.4780235500000005E-2</v>
      </c>
      <c r="H4" s="488">
        <v>653</v>
      </c>
      <c r="I4" s="720">
        <v>30.444630798599999</v>
      </c>
      <c r="J4" s="488">
        <v>4</v>
      </c>
      <c r="K4" s="488">
        <v>1201.1179026422999</v>
      </c>
      <c r="L4" s="719">
        <v>0.27213052846024455</v>
      </c>
      <c r="M4" s="718">
        <v>0.86997948999999997</v>
      </c>
      <c r="N4" s="718">
        <v>-2.09226175</v>
      </c>
      <c r="O4" s="717"/>
      <c r="P4" s="505" t="s">
        <v>297</v>
      </c>
      <c r="Q4" s="506" t="s">
        <v>1017</v>
      </c>
      <c r="R4" s="488">
        <v>18368.645013360001</v>
      </c>
      <c r="S4" s="488">
        <v>8327.7068221499994</v>
      </c>
      <c r="T4" s="719">
        <v>0.2301752474</v>
      </c>
      <c r="U4" s="488">
        <v>20285.476991119998</v>
      </c>
      <c r="V4" s="721">
        <v>7.9487369299999999E-2</v>
      </c>
      <c r="W4" s="488">
        <v>1189</v>
      </c>
      <c r="X4" s="720">
        <v>30.752805331200001</v>
      </c>
      <c r="Y4" s="488">
        <v>2</v>
      </c>
      <c r="Z4" s="488">
        <v>3372.3977062958998</v>
      </c>
      <c r="AA4" s="719">
        <v>0.16624690204584158</v>
      </c>
      <c r="AB4" s="718">
        <v>5.0021038099999995</v>
      </c>
      <c r="AC4" s="718">
        <v>-1.9501074599999999</v>
      </c>
    </row>
    <row r="5" spans="1:29" ht="14.5">
      <c r="A5" s="507" t="s">
        <v>297</v>
      </c>
      <c r="B5" s="508" t="s">
        <v>1018</v>
      </c>
      <c r="C5" s="488">
        <v>3515.42459887</v>
      </c>
      <c r="D5" s="488">
        <v>592.58035713000004</v>
      </c>
      <c r="E5" s="719">
        <v>0.35424087180000002</v>
      </c>
      <c r="F5" s="488">
        <v>3725.3407812700002</v>
      </c>
      <c r="G5" s="721">
        <v>5.0975525399999999E-2</v>
      </c>
      <c r="H5" s="488">
        <v>550</v>
      </c>
      <c r="I5" s="720">
        <v>30.462058751600001</v>
      </c>
      <c r="J5" s="488">
        <v>4</v>
      </c>
      <c r="K5" s="488">
        <v>930.39668234780004</v>
      </c>
      <c r="L5" s="719">
        <v>0.24974807325697057</v>
      </c>
      <c r="M5" s="718">
        <v>0.57854676999999999</v>
      </c>
      <c r="N5" s="718">
        <v>-1.1124821499999999</v>
      </c>
      <c r="O5" s="717"/>
      <c r="P5" s="507" t="s">
        <v>297</v>
      </c>
      <c r="Q5" s="508" t="s">
        <v>1019</v>
      </c>
      <c r="R5" s="488">
        <v>14805.73555501</v>
      </c>
      <c r="S5" s="488">
        <v>6821.0028999799997</v>
      </c>
      <c r="T5" s="719">
        <v>0.2304388785</v>
      </c>
      <c r="U5" s="488">
        <v>16377.559813780001</v>
      </c>
      <c r="V5" s="721">
        <v>7.0625047699999999E-2</v>
      </c>
      <c r="W5" s="488">
        <v>954</v>
      </c>
      <c r="X5" s="720">
        <v>31.330937513999999</v>
      </c>
      <c r="Y5" s="488">
        <v>2</v>
      </c>
      <c r="Z5" s="488">
        <v>2555.3559581524</v>
      </c>
      <c r="AA5" s="719">
        <v>0.15602788127217437</v>
      </c>
      <c r="AB5" s="718">
        <v>3.68806156</v>
      </c>
      <c r="AC5" s="718">
        <v>-1.40619567</v>
      </c>
    </row>
    <row r="6" spans="1:29" ht="14.5">
      <c r="A6" s="507" t="s">
        <v>297</v>
      </c>
      <c r="B6" s="508" t="s">
        <v>1020</v>
      </c>
      <c r="C6" s="488">
        <v>619.48425795000003</v>
      </c>
      <c r="D6" s="488">
        <v>159.17047385000001</v>
      </c>
      <c r="E6" s="719">
        <v>0.43306720069999999</v>
      </c>
      <c r="F6" s="488">
        <v>688.41576945000008</v>
      </c>
      <c r="G6" s="721">
        <v>0.139484</v>
      </c>
      <c r="H6" s="488">
        <v>103</v>
      </c>
      <c r="I6" s="720">
        <v>30.350319966800001</v>
      </c>
      <c r="J6" s="488">
        <v>4</v>
      </c>
      <c r="K6" s="488">
        <v>270.72122029449997</v>
      </c>
      <c r="L6" s="719">
        <v>0.39325249697691966</v>
      </c>
      <c r="M6" s="718">
        <v>0.29143271999999998</v>
      </c>
      <c r="N6" s="718">
        <v>-0.97977959999999997</v>
      </c>
      <c r="O6" s="717"/>
      <c r="P6" s="507" t="s">
        <v>297</v>
      </c>
      <c r="Q6" s="508" t="s">
        <v>1021</v>
      </c>
      <c r="R6" s="488">
        <v>3562.90945835</v>
      </c>
      <c r="S6" s="488">
        <v>1506.7039221700002</v>
      </c>
      <c r="T6" s="719">
        <v>0.22898176200000001</v>
      </c>
      <c r="U6" s="488">
        <v>3907.9171773400003</v>
      </c>
      <c r="V6" s="721">
        <v>0.1166281774</v>
      </c>
      <c r="W6" s="488">
        <v>245</v>
      </c>
      <c r="X6" s="720">
        <v>28.329930440199998</v>
      </c>
      <c r="Y6" s="488">
        <v>2</v>
      </c>
      <c r="Z6" s="488">
        <v>817.04174814349994</v>
      </c>
      <c r="AA6" s="719">
        <v>0.2090734555177127</v>
      </c>
      <c r="AB6" s="718">
        <v>1.31404225</v>
      </c>
      <c r="AC6" s="718">
        <v>-0.54391179000000001</v>
      </c>
    </row>
    <row r="7" spans="1:29" ht="14.5">
      <c r="A7" s="507" t="s">
        <v>297</v>
      </c>
      <c r="B7" s="506" t="s">
        <v>1022</v>
      </c>
      <c r="C7" s="488">
        <v>60.071331130000004</v>
      </c>
      <c r="D7" s="488">
        <v>15.86532066</v>
      </c>
      <c r="E7" s="719">
        <v>0.49977708929999998</v>
      </c>
      <c r="F7" s="488">
        <v>68.000454930000004</v>
      </c>
      <c r="G7" s="721">
        <v>0.21246300000000001</v>
      </c>
      <c r="H7" s="488">
        <v>22</v>
      </c>
      <c r="I7" s="720">
        <v>30.398505648299999</v>
      </c>
      <c r="J7" s="488">
        <v>3</v>
      </c>
      <c r="K7" s="488">
        <v>28.999735573399999</v>
      </c>
      <c r="L7" s="719">
        <v>0.42646384650297509</v>
      </c>
      <c r="M7" s="718">
        <v>4.3918569999999997E-2</v>
      </c>
      <c r="N7" s="718">
        <v>-0.24932736999999999</v>
      </c>
      <c r="O7" s="717"/>
      <c r="P7" s="507" t="s">
        <v>297</v>
      </c>
      <c r="Q7" s="506" t="s">
        <v>1022</v>
      </c>
      <c r="R7" s="488">
        <v>4131.3036887199996</v>
      </c>
      <c r="S7" s="488">
        <v>2792.5986448200001</v>
      </c>
      <c r="T7" s="719">
        <v>0.35794282570000002</v>
      </c>
      <c r="U7" s="488">
        <v>5130.8943378999993</v>
      </c>
      <c r="V7" s="721">
        <v>0.2110591735</v>
      </c>
      <c r="W7" s="488">
        <v>548</v>
      </c>
      <c r="X7" s="720">
        <v>25.612303665500001</v>
      </c>
      <c r="Y7" s="488">
        <v>1</v>
      </c>
      <c r="Z7" s="488">
        <v>1333.7486169524</v>
      </c>
      <c r="AA7" s="719">
        <v>0.25994466639090524</v>
      </c>
      <c r="AB7" s="718">
        <v>2.76997027</v>
      </c>
      <c r="AC7" s="718">
        <v>-0.409723</v>
      </c>
    </row>
    <row r="8" spans="1:29" ht="14.5">
      <c r="A8" s="507" t="s">
        <v>297</v>
      </c>
      <c r="B8" s="506" t="s">
        <v>1023</v>
      </c>
      <c r="C8" s="488">
        <v>2.2515815899999998</v>
      </c>
      <c r="D8" s="488">
        <v>0</v>
      </c>
      <c r="E8" s="719">
        <v>0</v>
      </c>
      <c r="F8" s="488">
        <v>2.2515815899999998</v>
      </c>
      <c r="G8" s="721">
        <v>0.37249797899999998</v>
      </c>
      <c r="H8" s="488">
        <v>2</v>
      </c>
      <c r="I8" s="720">
        <v>30.5</v>
      </c>
      <c r="J8" s="488">
        <v>2</v>
      </c>
      <c r="K8" s="488">
        <v>1.1268564423</v>
      </c>
      <c r="L8" s="719">
        <v>0.50047328833417937</v>
      </c>
      <c r="M8" s="718">
        <v>2.55806E-3</v>
      </c>
      <c r="N8" s="718">
        <v>-1.6176659999999999E-2</v>
      </c>
      <c r="O8" s="717"/>
      <c r="P8" s="507" t="s">
        <v>297</v>
      </c>
      <c r="Q8" s="506" t="s">
        <v>1023</v>
      </c>
      <c r="R8" s="488">
        <v>5569.4868903100005</v>
      </c>
      <c r="S8" s="488">
        <v>4291.6994440999997</v>
      </c>
      <c r="T8" s="719">
        <v>0.35205941070000002</v>
      </c>
      <c r="U8" s="488">
        <v>7080.42006898</v>
      </c>
      <c r="V8" s="721">
        <v>0.33348070689999998</v>
      </c>
      <c r="W8" s="488">
        <v>731</v>
      </c>
      <c r="X8" s="720">
        <v>25.185187036799999</v>
      </c>
      <c r="Y8" s="488">
        <v>1</v>
      </c>
      <c r="Z8" s="488">
        <v>2350.3636420795997</v>
      </c>
      <c r="AA8" s="719">
        <v>0.33195257049461918</v>
      </c>
      <c r="AB8" s="718">
        <v>5.9980775099999999</v>
      </c>
      <c r="AC8" s="718">
        <v>-1.8156248400000001</v>
      </c>
    </row>
    <row r="9" spans="1:29" ht="14.5">
      <c r="A9" s="507" t="s">
        <v>297</v>
      </c>
      <c r="B9" s="506" t="s">
        <v>1024</v>
      </c>
      <c r="C9" s="488">
        <v>0</v>
      </c>
      <c r="D9" s="488">
        <v>0</v>
      </c>
      <c r="E9" s="719">
        <v>0</v>
      </c>
      <c r="F9" s="488">
        <v>0</v>
      </c>
      <c r="G9" s="721">
        <v>0</v>
      </c>
      <c r="H9" s="488">
        <v>0</v>
      </c>
      <c r="I9" s="720">
        <v>0</v>
      </c>
      <c r="J9" s="488">
        <v>0</v>
      </c>
      <c r="K9" s="488">
        <v>0</v>
      </c>
      <c r="L9" s="719"/>
      <c r="M9" s="718">
        <v>0</v>
      </c>
      <c r="N9" s="718">
        <v>0</v>
      </c>
      <c r="O9" s="717"/>
      <c r="P9" s="507" t="s">
        <v>297</v>
      </c>
      <c r="Q9" s="506" t="s">
        <v>1024</v>
      </c>
      <c r="R9" s="488">
        <v>27.126234629999999</v>
      </c>
      <c r="S9" s="488">
        <v>2.3048406099999998</v>
      </c>
      <c r="T9" s="719">
        <v>0.3990077735</v>
      </c>
      <c r="U9" s="488">
        <v>28.04588395</v>
      </c>
      <c r="V9" s="721">
        <v>0.64031564870000002</v>
      </c>
      <c r="W9" s="488">
        <v>18</v>
      </c>
      <c r="X9" s="720">
        <v>41.956248076400001</v>
      </c>
      <c r="Y9" s="488">
        <v>4</v>
      </c>
      <c r="Z9" s="488">
        <v>24.996682995900002</v>
      </c>
      <c r="AA9" s="719">
        <v>0.89127812981269938</v>
      </c>
      <c r="AB9" s="718">
        <v>7.5193570000000001E-2</v>
      </c>
      <c r="AC9" s="718">
        <v>-5.1795230000000005E-2</v>
      </c>
    </row>
    <row r="10" spans="1:29" ht="14.5">
      <c r="A10" s="507" t="s">
        <v>297</v>
      </c>
      <c r="B10" s="506" t="s">
        <v>1025</v>
      </c>
      <c r="C10" s="488">
        <v>16.618556990000002</v>
      </c>
      <c r="D10" s="488">
        <v>2.0024999999999999</v>
      </c>
      <c r="E10" s="719">
        <v>1</v>
      </c>
      <c r="F10" s="488">
        <v>18.62105699</v>
      </c>
      <c r="G10" s="721">
        <v>1.5558988391999999</v>
      </c>
      <c r="H10" s="488">
        <v>4</v>
      </c>
      <c r="I10" s="720">
        <v>45.497986150800003</v>
      </c>
      <c r="J10" s="488">
        <v>3</v>
      </c>
      <c r="K10" s="488">
        <v>24.4323477557</v>
      </c>
      <c r="L10" s="719">
        <v>1.3120816809067724</v>
      </c>
      <c r="M10" s="718">
        <v>0.13181983</v>
      </c>
      <c r="N10" s="718">
        <v>-0.17652061999999999</v>
      </c>
      <c r="O10" s="717"/>
      <c r="P10" s="507" t="s">
        <v>297</v>
      </c>
      <c r="Q10" s="506" t="s">
        <v>1025</v>
      </c>
      <c r="R10" s="488">
        <v>1159.8023641099999</v>
      </c>
      <c r="S10" s="488">
        <v>559.79295591999994</v>
      </c>
      <c r="T10" s="719">
        <v>0.21953232689999999</v>
      </c>
      <c r="U10" s="488">
        <v>1282.69501425</v>
      </c>
      <c r="V10" s="721">
        <v>1.2763433204000001</v>
      </c>
      <c r="W10" s="488">
        <v>238</v>
      </c>
      <c r="X10" s="720">
        <v>37.236060039999998</v>
      </c>
      <c r="Y10" s="488">
        <v>1</v>
      </c>
      <c r="Z10" s="488">
        <v>1070.8446889053</v>
      </c>
      <c r="AA10" s="719">
        <v>0.8348396750660404</v>
      </c>
      <c r="AB10" s="718">
        <v>6.4586956300000002</v>
      </c>
      <c r="AC10" s="718">
        <v>-3.6072377400000004</v>
      </c>
    </row>
    <row r="11" spans="1:29" ht="14.5">
      <c r="A11" s="507" t="s">
        <v>297</v>
      </c>
      <c r="B11" s="508" t="s">
        <v>1026</v>
      </c>
      <c r="C11" s="488">
        <v>14.46855699</v>
      </c>
      <c r="D11" s="488">
        <v>2.5000000000000001E-3</v>
      </c>
      <c r="E11" s="719">
        <v>1</v>
      </c>
      <c r="F11" s="488">
        <v>14.471056990000001</v>
      </c>
      <c r="G11" s="721">
        <v>1.3210010000000001</v>
      </c>
      <c r="H11" s="488">
        <v>3</v>
      </c>
      <c r="I11" s="720">
        <v>45.497408620500003</v>
      </c>
      <c r="J11" s="488">
        <v>2</v>
      </c>
      <c r="K11" s="488">
        <v>16.718774427700001</v>
      </c>
      <c r="L11" s="719">
        <v>1.1553250352930855</v>
      </c>
      <c r="M11" s="718">
        <v>8.6974120000000002E-2</v>
      </c>
      <c r="N11" s="718">
        <v>-0.11403616</v>
      </c>
      <c r="O11" s="717"/>
      <c r="P11" s="507" t="s">
        <v>297</v>
      </c>
      <c r="Q11" s="508" t="s">
        <v>1026</v>
      </c>
      <c r="R11" s="488">
        <v>885.80153896000002</v>
      </c>
      <c r="S11" s="488">
        <v>469.90380454000001</v>
      </c>
      <c r="T11" s="719">
        <v>0.22749310889999999</v>
      </c>
      <c r="U11" s="488">
        <v>992.70141627999999</v>
      </c>
      <c r="V11" s="721">
        <v>1.0699011054000001</v>
      </c>
      <c r="W11" s="488">
        <v>212</v>
      </c>
      <c r="X11" s="720">
        <v>35.650899685299997</v>
      </c>
      <c r="Y11" s="488">
        <v>1</v>
      </c>
      <c r="Z11" s="488">
        <v>749.44486225549997</v>
      </c>
      <c r="AA11" s="719">
        <v>0.75495496426703257</v>
      </c>
      <c r="AB11" s="718">
        <v>4.01253774</v>
      </c>
      <c r="AC11" s="718">
        <v>-1.8658933500000001</v>
      </c>
    </row>
    <row r="12" spans="1:29" ht="14.5">
      <c r="A12" s="507" t="s">
        <v>297</v>
      </c>
      <c r="B12" s="508" t="s">
        <v>1027</v>
      </c>
      <c r="C12" s="488">
        <v>2.15</v>
      </c>
      <c r="D12" s="488">
        <v>2</v>
      </c>
      <c r="E12" s="719">
        <v>1</v>
      </c>
      <c r="F12" s="488">
        <v>4.1500000000000004</v>
      </c>
      <c r="G12" s="721">
        <v>2.3749880000000001</v>
      </c>
      <c r="H12" s="488">
        <v>1</v>
      </c>
      <c r="I12" s="720">
        <v>45.5</v>
      </c>
      <c r="J12" s="488">
        <v>5</v>
      </c>
      <c r="K12" s="488">
        <v>7.7135733279999998</v>
      </c>
      <c r="L12" s="719">
        <v>1.8586923681927709</v>
      </c>
      <c r="M12" s="718">
        <v>4.4845709999999997E-2</v>
      </c>
      <c r="N12" s="718">
        <v>-6.2484459999999999E-2</v>
      </c>
      <c r="O12" s="717"/>
      <c r="P12" s="507" t="s">
        <v>297</v>
      </c>
      <c r="Q12" s="508" t="s">
        <v>1027</v>
      </c>
      <c r="R12" s="488">
        <v>274.00082514999997</v>
      </c>
      <c r="S12" s="488">
        <v>89.889151380000001</v>
      </c>
      <c r="T12" s="719">
        <v>0.177916607</v>
      </c>
      <c r="U12" s="488">
        <v>289.99359797000005</v>
      </c>
      <c r="V12" s="721">
        <v>1.9830329873000001</v>
      </c>
      <c r="W12" s="488">
        <v>26</v>
      </c>
      <c r="X12" s="720">
        <v>42.662355448900001</v>
      </c>
      <c r="Y12" s="488">
        <v>1</v>
      </c>
      <c r="Z12" s="488">
        <v>321.39982664979999</v>
      </c>
      <c r="AA12" s="719">
        <v>1.1082997310963014</v>
      </c>
      <c r="AB12" s="718">
        <v>2.4461578900000003</v>
      </c>
      <c r="AC12" s="718">
        <v>-1.7413443899999999</v>
      </c>
    </row>
    <row r="13" spans="1:29" ht="14.5">
      <c r="A13" s="507" t="s">
        <v>297</v>
      </c>
      <c r="B13" s="506" t="s">
        <v>1028</v>
      </c>
      <c r="C13" s="488">
        <v>0</v>
      </c>
      <c r="D13" s="488">
        <v>0</v>
      </c>
      <c r="E13" s="719">
        <v>0</v>
      </c>
      <c r="F13" s="488">
        <v>0</v>
      </c>
      <c r="G13" s="721">
        <v>0</v>
      </c>
      <c r="H13" s="488">
        <v>0</v>
      </c>
      <c r="I13" s="720">
        <v>0</v>
      </c>
      <c r="J13" s="488">
        <v>0</v>
      </c>
      <c r="K13" s="488">
        <v>0</v>
      </c>
      <c r="L13" s="719"/>
      <c r="M13" s="718">
        <v>0</v>
      </c>
      <c r="N13" s="718">
        <v>0</v>
      </c>
      <c r="O13" s="717"/>
      <c r="P13" s="507" t="s">
        <v>297</v>
      </c>
      <c r="Q13" s="506" t="s">
        <v>1028</v>
      </c>
      <c r="R13" s="488">
        <v>4.0459722200000003</v>
      </c>
      <c r="S13" s="488">
        <v>8.3440392800000005</v>
      </c>
      <c r="T13" s="719">
        <v>0.18550831770000001</v>
      </c>
      <c r="U13" s="488">
        <v>5.59386092</v>
      </c>
      <c r="V13" s="721">
        <v>4.6146416313999996</v>
      </c>
      <c r="W13" s="488">
        <v>48</v>
      </c>
      <c r="X13" s="720">
        <v>37.5082975885</v>
      </c>
      <c r="Y13" s="488">
        <v>2</v>
      </c>
      <c r="Z13" s="488">
        <v>8.5031537541000013</v>
      </c>
      <c r="AA13" s="719">
        <v>1.5200867300254581</v>
      </c>
      <c r="AB13" s="718">
        <v>9.0663460000000001E-2</v>
      </c>
      <c r="AC13" s="718">
        <v>-4.8694019999999998E-2</v>
      </c>
    </row>
    <row r="14" spans="1:29" ht="14.5">
      <c r="A14" s="507" t="s">
        <v>297</v>
      </c>
      <c r="B14" s="508" t="s">
        <v>1029</v>
      </c>
      <c r="C14" s="488">
        <v>0</v>
      </c>
      <c r="D14" s="488">
        <v>0</v>
      </c>
      <c r="E14" s="719">
        <v>0</v>
      </c>
      <c r="F14" s="488">
        <v>0</v>
      </c>
      <c r="G14" s="721">
        <v>0</v>
      </c>
      <c r="H14" s="488">
        <v>0</v>
      </c>
      <c r="I14" s="720">
        <v>0</v>
      </c>
      <c r="J14" s="488">
        <v>0</v>
      </c>
      <c r="K14" s="488">
        <v>0</v>
      </c>
      <c r="L14" s="719"/>
      <c r="M14" s="718">
        <v>0</v>
      </c>
      <c r="N14" s="718">
        <v>0</v>
      </c>
      <c r="O14" s="717"/>
      <c r="P14" s="507" t="s">
        <v>297</v>
      </c>
      <c r="Q14" s="508" t="s">
        <v>1029</v>
      </c>
      <c r="R14" s="488">
        <v>2.6664165899999999</v>
      </c>
      <c r="S14" s="488">
        <v>4.8622429</v>
      </c>
      <c r="T14" s="719">
        <v>0.21342245369999999</v>
      </c>
      <c r="U14" s="488">
        <v>3.70412841</v>
      </c>
      <c r="V14" s="721">
        <v>3.5257629533000001</v>
      </c>
      <c r="W14" s="488">
        <v>30</v>
      </c>
      <c r="X14" s="720">
        <v>42.964422258299997</v>
      </c>
      <c r="Y14" s="488">
        <v>1</v>
      </c>
      <c r="Z14" s="488">
        <v>6.0097563109000003</v>
      </c>
      <c r="AA14" s="719">
        <v>1.6224481566771602</v>
      </c>
      <c r="AB14" s="718">
        <v>5.5579389999999999E-2</v>
      </c>
      <c r="AC14" s="718">
        <v>-2.7807459999999999E-2</v>
      </c>
    </row>
    <row r="15" spans="1:29" ht="14.5">
      <c r="A15" s="507" t="s">
        <v>297</v>
      </c>
      <c r="B15" s="508" t="s">
        <v>1030</v>
      </c>
      <c r="C15" s="488">
        <v>0</v>
      </c>
      <c r="D15" s="488">
        <v>0</v>
      </c>
      <c r="E15" s="719">
        <v>0</v>
      </c>
      <c r="F15" s="488">
        <v>0</v>
      </c>
      <c r="G15" s="721">
        <v>0</v>
      </c>
      <c r="H15" s="488">
        <v>0</v>
      </c>
      <c r="I15" s="720">
        <v>0</v>
      </c>
      <c r="J15" s="488">
        <v>0</v>
      </c>
      <c r="K15" s="488">
        <v>0</v>
      </c>
      <c r="L15" s="719"/>
      <c r="M15" s="718">
        <v>0</v>
      </c>
      <c r="N15" s="718">
        <v>0</v>
      </c>
      <c r="O15" s="717"/>
      <c r="P15" s="507" t="s">
        <v>297</v>
      </c>
      <c r="Q15" s="508" t="s">
        <v>1030</v>
      </c>
      <c r="R15" s="488">
        <v>1.3795556299999998</v>
      </c>
      <c r="S15" s="488">
        <v>3.48179638</v>
      </c>
      <c r="T15" s="719">
        <v>0.14652691440000001</v>
      </c>
      <c r="U15" s="488">
        <v>1.88973251</v>
      </c>
      <c r="V15" s="721">
        <v>6.7489894427000001</v>
      </c>
      <c r="W15" s="488">
        <v>18</v>
      </c>
      <c r="X15" s="720">
        <v>26.813563656199999</v>
      </c>
      <c r="Y15" s="488">
        <v>4</v>
      </c>
      <c r="Z15" s="488">
        <v>2.4933974432000001</v>
      </c>
      <c r="AA15" s="719">
        <v>1.319444646269011</v>
      </c>
      <c r="AB15" s="718">
        <v>3.5084070000000002E-2</v>
      </c>
      <c r="AC15" s="718">
        <v>-2.0886560000000002E-2</v>
      </c>
    </row>
    <row r="16" spans="1:29" ht="14.5">
      <c r="A16" s="507" t="s">
        <v>297</v>
      </c>
      <c r="B16" s="506" t="s">
        <v>1031</v>
      </c>
      <c r="C16" s="488">
        <v>2.7887150000000003E-2</v>
      </c>
      <c r="D16" s="488">
        <v>1.5822008400000001</v>
      </c>
      <c r="E16" s="719">
        <v>0.37545855430000002</v>
      </c>
      <c r="F16" s="488">
        <v>0.62193798999999994</v>
      </c>
      <c r="G16" s="721">
        <v>16.323687</v>
      </c>
      <c r="H16" s="488">
        <v>31</v>
      </c>
      <c r="I16" s="720">
        <v>16.664880601699998</v>
      </c>
      <c r="J16" s="488">
        <v>2</v>
      </c>
      <c r="K16" s="488">
        <v>0.59911798820000006</v>
      </c>
      <c r="L16" s="719">
        <v>0.96330823624393824</v>
      </c>
      <c r="M16" s="718">
        <v>1.6918740000000002E-2</v>
      </c>
      <c r="N16" s="718">
        <v>-4.8669949999999997E-2</v>
      </c>
      <c r="O16" s="717"/>
      <c r="P16" s="507" t="s">
        <v>297</v>
      </c>
      <c r="Q16" s="506" t="s">
        <v>1031</v>
      </c>
      <c r="R16" s="488">
        <v>4.37754785</v>
      </c>
      <c r="S16" s="488">
        <v>136.17459318000002</v>
      </c>
      <c r="T16" s="719">
        <v>0.39085217840000003</v>
      </c>
      <c r="U16" s="488">
        <v>57.601684229999996</v>
      </c>
      <c r="V16" s="721">
        <v>16.360896717900001</v>
      </c>
      <c r="W16" s="488">
        <v>1399</v>
      </c>
      <c r="X16" s="720">
        <v>20.766698288299999</v>
      </c>
      <c r="Y16" s="488">
        <v>1</v>
      </c>
      <c r="Z16" s="488">
        <v>64.738210647399995</v>
      </c>
      <c r="AA16" s="719">
        <v>1.1238944053945417</v>
      </c>
      <c r="AB16" s="718">
        <v>1.9622792199999999</v>
      </c>
      <c r="AC16" s="718">
        <v>-0.29985330999999998</v>
      </c>
    </row>
    <row r="17" spans="1:29" ht="14.5">
      <c r="A17" s="507" t="s">
        <v>297</v>
      </c>
      <c r="B17" s="508" t="s">
        <v>1032</v>
      </c>
      <c r="C17" s="488">
        <v>2.7887150000000003E-2</v>
      </c>
      <c r="D17" s="488">
        <v>1.5822008400000001</v>
      </c>
      <c r="E17" s="719">
        <v>0.37545855430000002</v>
      </c>
      <c r="F17" s="488">
        <v>0.62193798999999994</v>
      </c>
      <c r="G17" s="721">
        <v>16.323687</v>
      </c>
      <c r="H17" s="488">
        <v>31</v>
      </c>
      <c r="I17" s="720">
        <v>16.664880601699998</v>
      </c>
      <c r="J17" s="488">
        <v>2</v>
      </c>
      <c r="K17" s="488">
        <v>0.59911798820000006</v>
      </c>
      <c r="L17" s="719">
        <v>0.96330823624393824</v>
      </c>
      <c r="M17" s="718">
        <v>1.6918740000000002E-2</v>
      </c>
      <c r="N17" s="718">
        <v>-4.8669949999999997E-2</v>
      </c>
      <c r="O17" s="717"/>
      <c r="P17" s="507" t="s">
        <v>297</v>
      </c>
      <c r="Q17" s="508" t="s">
        <v>1032</v>
      </c>
      <c r="R17" s="488">
        <v>4.2987804199999999</v>
      </c>
      <c r="S17" s="488">
        <v>136.05815899000001</v>
      </c>
      <c r="T17" s="719">
        <v>0.39094280780000001</v>
      </c>
      <c r="U17" s="488">
        <v>57.489739119999996</v>
      </c>
      <c r="V17" s="721">
        <v>16.329194358199999</v>
      </c>
      <c r="W17" s="488">
        <v>1389</v>
      </c>
      <c r="X17" s="720">
        <v>20.719510743699999</v>
      </c>
      <c r="Y17" s="488">
        <v>1</v>
      </c>
      <c r="Z17" s="488">
        <v>64.471340880200003</v>
      </c>
      <c r="AA17" s="719">
        <v>1.1214408321740181</v>
      </c>
      <c r="AB17" s="718">
        <v>1.9458358600000001</v>
      </c>
      <c r="AC17" s="718">
        <v>-0.28783715000000004</v>
      </c>
    </row>
    <row r="18" spans="1:29" ht="14.5">
      <c r="A18" s="507" t="s">
        <v>297</v>
      </c>
      <c r="B18" s="508" t="s">
        <v>1033</v>
      </c>
      <c r="C18" s="488">
        <v>0</v>
      </c>
      <c r="D18" s="488">
        <v>0</v>
      </c>
      <c r="E18" s="719">
        <v>0</v>
      </c>
      <c r="F18" s="488">
        <v>0</v>
      </c>
      <c r="G18" s="721">
        <v>0</v>
      </c>
      <c r="H18" s="488">
        <v>0</v>
      </c>
      <c r="I18" s="720">
        <v>0</v>
      </c>
      <c r="J18" s="488">
        <v>0</v>
      </c>
      <c r="K18" s="488">
        <v>0</v>
      </c>
      <c r="L18" s="719"/>
      <c r="M18" s="718">
        <v>0</v>
      </c>
      <c r="N18" s="718">
        <v>0</v>
      </c>
      <c r="O18" s="717"/>
      <c r="P18" s="507" t="s">
        <v>297</v>
      </c>
      <c r="Q18" s="508" t="s">
        <v>1033</v>
      </c>
      <c r="R18" s="488">
        <v>3.7720260000000005E-2</v>
      </c>
      <c r="S18" s="488">
        <v>4.945629E-2</v>
      </c>
      <c r="T18" s="719">
        <v>0.39999179070000002</v>
      </c>
      <c r="U18" s="488">
        <v>5.7502360000000002E-2</v>
      </c>
      <c r="V18" s="721">
        <v>24.294835492600001</v>
      </c>
      <c r="W18" s="488">
        <v>6</v>
      </c>
      <c r="X18" s="720">
        <v>45</v>
      </c>
      <c r="Y18" s="488">
        <v>1</v>
      </c>
      <c r="Z18" s="488">
        <v>0.1355011582</v>
      </c>
      <c r="AA18" s="719">
        <v>2.3564451650332265</v>
      </c>
      <c r="AB18" s="718">
        <v>6.2865400000000002E-3</v>
      </c>
      <c r="AC18" s="718">
        <v>-1.0396850000000001E-2</v>
      </c>
    </row>
    <row r="19" spans="1:29" ht="14.5">
      <c r="A19" s="507" t="s">
        <v>297</v>
      </c>
      <c r="B19" s="508" t="s">
        <v>1034</v>
      </c>
      <c r="C19" s="488">
        <v>0</v>
      </c>
      <c r="D19" s="488">
        <v>0</v>
      </c>
      <c r="E19" s="719">
        <v>0</v>
      </c>
      <c r="F19" s="488">
        <v>0</v>
      </c>
      <c r="G19" s="721">
        <v>0</v>
      </c>
      <c r="H19" s="488">
        <v>0</v>
      </c>
      <c r="I19" s="720">
        <v>0</v>
      </c>
      <c r="J19" s="488">
        <v>0</v>
      </c>
      <c r="K19" s="488">
        <v>0</v>
      </c>
      <c r="L19" s="719"/>
      <c r="M19" s="718">
        <v>0</v>
      </c>
      <c r="N19" s="718">
        <v>0</v>
      </c>
      <c r="O19" s="717"/>
      <c r="P19" s="507" t="s">
        <v>297</v>
      </c>
      <c r="Q19" s="508" t="s">
        <v>1034</v>
      </c>
      <c r="R19" s="488">
        <v>4.1047170000000001E-2</v>
      </c>
      <c r="S19" s="488">
        <v>6.6977899999999993E-2</v>
      </c>
      <c r="T19" s="719">
        <v>0.2</v>
      </c>
      <c r="U19" s="488">
        <v>5.4442749999999998E-2</v>
      </c>
      <c r="V19" s="721">
        <v>41.457722019099997</v>
      </c>
      <c r="W19" s="488">
        <v>4</v>
      </c>
      <c r="X19" s="720">
        <v>45</v>
      </c>
      <c r="Y19" s="488">
        <v>0</v>
      </c>
      <c r="Z19" s="488">
        <v>0.131368609</v>
      </c>
      <c r="AA19" s="719">
        <v>2.4129679158381969</v>
      </c>
      <c r="AB19" s="718">
        <v>1.015682E-2</v>
      </c>
      <c r="AC19" s="718">
        <v>-1.6193099999999999E-3</v>
      </c>
    </row>
    <row r="20" spans="1:29" ht="14.5">
      <c r="A20" s="509" t="s">
        <v>297</v>
      </c>
      <c r="B20" s="506" t="s">
        <v>1035</v>
      </c>
      <c r="C20" s="488">
        <v>0</v>
      </c>
      <c r="D20" s="488">
        <v>0</v>
      </c>
      <c r="E20" s="719">
        <v>0</v>
      </c>
      <c r="F20" s="488">
        <v>0</v>
      </c>
      <c r="G20" s="721">
        <v>0</v>
      </c>
      <c r="H20" s="488">
        <v>0</v>
      </c>
      <c r="I20" s="720">
        <v>0</v>
      </c>
      <c r="J20" s="488">
        <v>0</v>
      </c>
      <c r="K20" s="488">
        <v>0</v>
      </c>
      <c r="L20" s="719"/>
      <c r="M20" s="718">
        <v>0</v>
      </c>
      <c r="N20" s="718">
        <v>0</v>
      </c>
      <c r="O20" s="717"/>
      <c r="P20" s="509" t="s">
        <v>297</v>
      </c>
      <c r="Q20" s="506" t="s">
        <v>1035</v>
      </c>
      <c r="R20" s="488">
        <v>22.692201000000001</v>
      </c>
      <c r="S20" s="488">
        <v>2.92514787</v>
      </c>
      <c r="T20" s="719">
        <v>0.420379473</v>
      </c>
      <c r="U20" s="488">
        <v>23.921873120000001</v>
      </c>
      <c r="V20" s="721">
        <v>100</v>
      </c>
      <c r="W20" s="488">
        <v>27</v>
      </c>
      <c r="X20" s="720">
        <v>31.184440642199998</v>
      </c>
      <c r="Y20" s="488">
        <v>1</v>
      </c>
      <c r="Z20" s="488">
        <v>0</v>
      </c>
      <c r="AA20" s="719">
        <v>0</v>
      </c>
      <c r="AB20" s="718">
        <v>7.4599022999999995</v>
      </c>
      <c r="AC20" s="718">
        <v>-12.8976747</v>
      </c>
    </row>
    <row r="21" spans="1:29" ht="14.5">
      <c r="A21" s="1111" t="s">
        <v>1036</v>
      </c>
      <c r="B21" s="1112"/>
      <c r="C21" s="488">
        <v>4213.87821368</v>
      </c>
      <c r="D21" s="488">
        <v>771.20085248000009</v>
      </c>
      <c r="E21" s="719">
        <v>0.28077083151249999</v>
      </c>
      <c r="F21" s="488">
        <v>4503.2515822200003</v>
      </c>
      <c r="G21" s="721">
        <v>2.3161658817124997</v>
      </c>
      <c r="H21" s="488">
        <v>712</v>
      </c>
      <c r="I21" s="720">
        <v>153.5060031994</v>
      </c>
      <c r="J21" s="488">
        <v>14</v>
      </c>
      <c r="K21" s="488">
        <v>1256.2759604019</v>
      </c>
      <c r="L21" s="719"/>
      <c r="M21" s="718">
        <v>1.06519469</v>
      </c>
      <c r="N21" s="718">
        <v>-2.5829563499999999</v>
      </c>
      <c r="O21" s="717"/>
      <c r="P21" s="1111" t="s">
        <v>1036</v>
      </c>
      <c r="Q21" s="1112"/>
      <c r="R21" s="488">
        <v>29287.4799122</v>
      </c>
      <c r="S21" s="488">
        <v>16121.546487929998</v>
      </c>
      <c r="T21" s="719">
        <v>2.5554575533000001</v>
      </c>
      <c r="U21" s="488">
        <v>33894.649714469997</v>
      </c>
      <c r="V21" s="721">
        <v>123.51622456810001</v>
      </c>
      <c r="W21" s="488">
        <v>4198</v>
      </c>
      <c r="X21" s="720">
        <v>250.20204066889997</v>
      </c>
      <c r="Y21" s="488">
        <v>13</v>
      </c>
      <c r="Z21" s="488">
        <v>8225.5927016305995</v>
      </c>
      <c r="AA21" s="719">
        <v>0.24268115383765138</v>
      </c>
      <c r="AB21" s="718">
        <v>29.816885769999999</v>
      </c>
      <c r="AC21" s="718">
        <v>-21.0807103</v>
      </c>
    </row>
    <row r="22" spans="1:29" ht="14.5">
      <c r="A22" s="503" t="s">
        <v>1037</v>
      </c>
      <c r="B22" s="504" t="s">
        <v>297</v>
      </c>
      <c r="C22" s="488" t="s">
        <v>297</v>
      </c>
      <c r="D22" s="488" t="s">
        <v>297</v>
      </c>
      <c r="E22" s="719" t="s">
        <v>297</v>
      </c>
      <c r="F22" s="488" t="s">
        <v>297</v>
      </c>
      <c r="G22" s="721" t="s">
        <v>297</v>
      </c>
      <c r="H22" s="488" t="s">
        <v>297</v>
      </c>
      <c r="I22" s="720" t="s">
        <v>297</v>
      </c>
      <c r="J22" s="488" t="s">
        <v>297</v>
      </c>
      <c r="K22" s="488" t="s">
        <v>297</v>
      </c>
      <c r="L22" s="719" t="s">
        <v>297</v>
      </c>
      <c r="M22" s="718" t="s">
        <v>297</v>
      </c>
      <c r="N22" s="718" t="s">
        <v>297</v>
      </c>
      <c r="O22" s="717"/>
      <c r="P22" s="503" t="s">
        <v>1038</v>
      </c>
      <c r="Q22" s="504" t="s">
        <v>297</v>
      </c>
      <c r="R22" s="488" t="s">
        <v>297</v>
      </c>
      <c r="S22" s="488" t="s">
        <v>297</v>
      </c>
      <c r="T22" s="719" t="s">
        <v>297</v>
      </c>
      <c r="U22" s="488" t="s">
        <v>297</v>
      </c>
      <c r="V22" s="721" t="s">
        <v>297</v>
      </c>
      <c r="W22" s="488" t="s">
        <v>297</v>
      </c>
      <c r="X22" s="720" t="s">
        <v>297</v>
      </c>
      <c r="Y22" s="488" t="s">
        <v>297</v>
      </c>
      <c r="Z22" s="488" t="s">
        <v>297</v>
      </c>
      <c r="AA22" s="719" t="s">
        <v>297</v>
      </c>
      <c r="AB22" s="718" t="s">
        <v>297</v>
      </c>
      <c r="AC22" s="718" t="s">
        <v>297</v>
      </c>
    </row>
    <row r="23" spans="1:29" ht="14.5">
      <c r="A23" s="505" t="s">
        <v>297</v>
      </c>
      <c r="B23" s="506" t="s">
        <v>1017</v>
      </c>
      <c r="C23" s="488">
        <v>5660.3597091000001</v>
      </c>
      <c r="D23" s="488">
        <v>1869.1789054000001</v>
      </c>
      <c r="E23" s="719">
        <v>0.35457255440000002</v>
      </c>
      <c r="F23" s="488">
        <v>6323.1317483299999</v>
      </c>
      <c r="G23" s="721">
        <v>5.3082727599999997E-2</v>
      </c>
      <c r="H23" s="488">
        <v>886</v>
      </c>
      <c r="I23" s="720">
        <v>22.969159648400002</v>
      </c>
      <c r="J23" s="488">
        <v>4</v>
      </c>
      <c r="K23" s="488">
        <v>1153.2255669820001</v>
      </c>
      <c r="L23" s="719">
        <v>0.18238202411116583</v>
      </c>
      <c r="M23" s="718">
        <v>0.76983931000000005</v>
      </c>
      <c r="N23" s="718">
        <v>-1.3639062800000001</v>
      </c>
      <c r="O23" s="717"/>
      <c r="P23" s="505" t="s">
        <v>297</v>
      </c>
      <c r="Q23" s="506" t="s">
        <v>1017</v>
      </c>
      <c r="R23" s="488">
        <v>3.5522610000000003E-2</v>
      </c>
      <c r="S23" s="488">
        <v>4.5613250000000001E-2</v>
      </c>
      <c r="T23" s="719">
        <v>1.0195188898</v>
      </c>
      <c r="U23" s="488">
        <v>8.5008500000000001E-2</v>
      </c>
      <c r="V23" s="721">
        <v>5.1499999999999997E-2</v>
      </c>
      <c r="W23" s="488">
        <v>2</v>
      </c>
      <c r="X23" s="720">
        <v>45</v>
      </c>
      <c r="Y23" s="488">
        <v>1</v>
      </c>
      <c r="Z23" s="488">
        <v>1.0656409799999999E-2</v>
      </c>
      <c r="AA23" s="719">
        <v>0.12535699135968756</v>
      </c>
      <c r="AB23" s="718">
        <v>1.9699999999999998E-5</v>
      </c>
      <c r="AC23" s="718">
        <v>0</v>
      </c>
    </row>
    <row r="24" spans="1:29" ht="14.5">
      <c r="A24" s="507" t="s">
        <v>297</v>
      </c>
      <c r="B24" s="508" t="s">
        <v>1018</v>
      </c>
      <c r="C24" s="488">
        <v>5660.3545539699999</v>
      </c>
      <c r="D24" s="488">
        <v>1869.1763834000001</v>
      </c>
      <c r="E24" s="719">
        <v>0.35457168360000002</v>
      </c>
      <c r="F24" s="488">
        <v>6323.1240711999999</v>
      </c>
      <c r="G24" s="721">
        <v>5.3082622699999998E-2</v>
      </c>
      <c r="H24" s="488">
        <v>883</v>
      </c>
      <c r="I24" s="720">
        <v>22.969150505000002</v>
      </c>
      <c r="J24" s="488">
        <v>4</v>
      </c>
      <c r="K24" s="488">
        <v>1153.2240799149999</v>
      </c>
      <c r="L24" s="719">
        <v>0.18238201036851417</v>
      </c>
      <c r="M24" s="718">
        <v>0.76983604000000005</v>
      </c>
      <c r="N24" s="718">
        <v>-1.36389991</v>
      </c>
      <c r="O24" s="717"/>
      <c r="P24" s="507" t="s">
        <v>297</v>
      </c>
      <c r="Q24" s="508" t="s">
        <v>1019</v>
      </c>
      <c r="R24" s="488">
        <v>3.5522610000000003E-2</v>
      </c>
      <c r="S24" s="488">
        <v>4.5613250000000001E-2</v>
      </c>
      <c r="T24" s="719">
        <v>1.0195188898</v>
      </c>
      <c r="U24" s="488">
        <v>8.5008500000000001E-2</v>
      </c>
      <c r="V24" s="721">
        <v>5.1499999999999997E-2</v>
      </c>
      <c r="W24" s="488">
        <v>2</v>
      </c>
      <c r="X24" s="720">
        <v>45</v>
      </c>
      <c r="Y24" s="488">
        <v>1</v>
      </c>
      <c r="Z24" s="488">
        <v>1.0656409799999999E-2</v>
      </c>
      <c r="AA24" s="719">
        <v>0.12535699135968756</v>
      </c>
      <c r="AB24" s="718">
        <v>1.9699999999999998E-5</v>
      </c>
      <c r="AC24" s="718">
        <v>0</v>
      </c>
    </row>
    <row r="25" spans="1:29" ht="14.5">
      <c r="A25" s="507" t="s">
        <v>297</v>
      </c>
      <c r="B25" s="508" t="s">
        <v>1020</v>
      </c>
      <c r="C25" s="488">
        <v>5.15513E-3</v>
      </c>
      <c r="D25" s="488">
        <v>2.5219999999999999E-3</v>
      </c>
      <c r="E25" s="719">
        <v>1</v>
      </c>
      <c r="F25" s="488">
        <v>7.6771299999999999E-3</v>
      </c>
      <c r="G25" s="721">
        <v>0.139484</v>
      </c>
      <c r="H25" s="488">
        <v>3</v>
      </c>
      <c r="I25" s="720">
        <v>30.5</v>
      </c>
      <c r="J25" s="488">
        <v>1</v>
      </c>
      <c r="K25" s="488">
        <v>1.4870669999999999E-3</v>
      </c>
      <c r="L25" s="719">
        <v>0.19370090124825293</v>
      </c>
      <c r="M25" s="718">
        <v>3.27E-6</v>
      </c>
      <c r="N25" s="718">
        <v>-6.37E-6</v>
      </c>
      <c r="O25" s="717"/>
      <c r="P25" s="507" t="s">
        <v>297</v>
      </c>
      <c r="Q25" s="508" t="s">
        <v>1021</v>
      </c>
      <c r="R25" s="488">
        <v>0</v>
      </c>
      <c r="S25" s="488">
        <v>0</v>
      </c>
      <c r="T25" s="719">
        <v>0</v>
      </c>
      <c r="U25" s="488">
        <v>0</v>
      </c>
      <c r="V25" s="721">
        <v>0</v>
      </c>
      <c r="W25" s="488">
        <v>0</v>
      </c>
      <c r="X25" s="720">
        <v>0</v>
      </c>
      <c r="Y25" s="488">
        <v>0</v>
      </c>
      <c r="Z25" s="488">
        <v>0</v>
      </c>
      <c r="AA25" s="719"/>
      <c r="AB25" s="718">
        <v>0</v>
      </c>
      <c r="AC25" s="718">
        <v>0</v>
      </c>
    </row>
    <row r="26" spans="1:29" ht="14.5">
      <c r="A26" s="507" t="s">
        <v>297</v>
      </c>
      <c r="B26" s="506" t="s">
        <v>1022</v>
      </c>
      <c r="C26" s="488">
        <v>104.12271518</v>
      </c>
      <c r="D26" s="488">
        <v>12.000718239999999</v>
      </c>
      <c r="E26" s="719">
        <v>0.28398795650000003</v>
      </c>
      <c r="F26" s="488">
        <v>107.53077472</v>
      </c>
      <c r="G26" s="721">
        <v>0.2124757424</v>
      </c>
      <c r="H26" s="488">
        <v>63</v>
      </c>
      <c r="I26" s="720">
        <v>20.387728428300001</v>
      </c>
      <c r="J26" s="488">
        <v>3</v>
      </c>
      <c r="K26" s="488">
        <v>24.672448196400001</v>
      </c>
      <c r="L26" s="719">
        <v>0.22944546117746042</v>
      </c>
      <c r="M26" s="718">
        <v>4.6581560000000001E-2</v>
      </c>
      <c r="N26" s="718">
        <v>-0.11176082000000001</v>
      </c>
      <c r="O26" s="717"/>
      <c r="P26" s="507" t="s">
        <v>297</v>
      </c>
      <c r="Q26" s="506" t="s">
        <v>1022</v>
      </c>
      <c r="R26" s="488">
        <v>7.2899999999999997E-6</v>
      </c>
      <c r="S26" s="488">
        <v>0</v>
      </c>
      <c r="T26" s="719">
        <v>0</v>
      </c>
      <c r="U26" s="488">
        <v>7.2899999999999997E-6</v>
      </c>
      <c r="V26" s="721">
        <v>0.15343200000000001</v>
      </c>
      <c r="W26" s="488">
        <v>1</v>
      </c>
      <c r="X26" s="720">
        <v>45</v>
      </c>
      <c r="Y26" s="488">
        <v>1</v>
      </c>
      <c r="Z26" s="488">
        <v>1.8340000000000001E-6</v>
      </c>
      <c r="AA26" s="719">
        <v>0.25157750342935531</v>
      </c>
      <c r="AB26" s="718">
        <v>1E-8</v>
      </c>
      <c r="AC26" s="718">
        <v>0</v>
      </c>
    </row>
    <row r="27" spans="1:29" ht="14.5">
      <c r="A27" s="507" t="s">
        <v>297</v>
      </c>
      <c r="B27" s="506" t="s">
        <v>1023</v>
      </c>
      <c r="C27" s="488">
        <v>149.28029526</v>
      </c>
      <c r="D27" s="488">
        <v>22.134375250000002</v>
      </c>
      <c r="E27" s="719">
        <v>0.2781333835</v>
      </c>
      <c r="F27" s="488">
        <v>155.44670399</v>
      </c>
      <c r="G27" s="721">
        <v>0.33271887919999998</v>
      </c>
      <c r="H27" s="488">
        <v>183</v>
      </c>
      <c r="I27" s="720">
        <v>11.1803547376</v>
      </c>
      <c r="J27" s="488">
        <v>4</v>
      </c>
      <c r="K27" s="488">
        <v>33.081898788099998</v>
      </c>
      <c r="L27" s="719">
        <v>0.21281827107912291</v>
      </c>
      <c r="M27" s="718">
        <v>5.9002039999999999E-2</v>
      </c>
      <c r="N27" s="718">
        <v>-0.16398132999999998</v>
      </c>
      <c r="O27" s="717"/>
      <c r="P27" s="507" t="s">
        <v>297</v>
      </c>
      <c r="Q27" s="506" t="s">
        <v>1023</v>
      </c>
      <c r="R27" s="488">
        <v>0</v>
      </c>
      <c r="S27" s="488">
        <v>0</v>
      </c>
      <c r="T27" s="719">
        <v>0</v>
      </c>
      <c r="U27" s="488">
        <v>0</v>
      </c>
      <c r="V27" s="721">
        <v>0</v>
      </c>
      <c r="W27" s="488">
        <v>0</v>
      </c>
      <c r="X27" s="720">
        <v>0</v>
      </c>
      <c r="Y27" s="488">
        <v>0</v>
      </c>
      <c r="Z27" s="488">
        <v>0</v>
      </c>
      <c r="AA27" s="719"/>
      <c r="AB27" s="718">
        <v>0</v>
      </c>
      <c r="AC27" s="718">
        <v>0</v>
      </c>
    </row>
    <row r="28" spans="1:29" ht="14.5">
      <c r="A28" s="507" t="s">
        <v>297</v>
      </c>
      <c r="B28" s="506" t="s">
        <v>1024</v>
      </c>
      <c r="C28" s="488">
        <v>0</v>
      </c>
      <c r="D28" s="488">
        <v>0</v>
      </c>
      <c r="E28" s="719">
        <v>0</v>
      </c>
      <c r="F28" s="488">
        <v>0</v>
      </c>
      <c r="G28" s="721">
        <v>0</v>
      </c>
      <c r="H28" s="488">
        <v>0</v>
      </c>
      <c r="I28" s="720">
        <v>0</v>
      </c>
      <c r="J28" s="488">
        <v>0</v>
      </c>
      <c r="K28" s="488">
        <v>0</v>
      </c>
      <c r="L28" s="719"/>
      <c r="M28" s="718">
        <v>0</v>
      </c>
      <c r="N28" s="718">
        <v>0</v>
      </c>
      <c r="O28" s="717"/>
      <c r="P28" s="507" t="s">
        <v>297</v>
      </c>
      <c r="Q28" s="506" t="s">
        <v>1024</v>
      </c>
      <c r="R28" s="488">
        <v>0</v>
      </c>
      <c r="S28" s="488">
        <v>0</v>
      </c>
      <c r="T28" s="719">
        <v>0</v>
      </c>
      <c r="U28" s="488">
        <v>0</v>
      </c>
      <c r="V28" s="721">
        <v>0</v>
      </c>
      <c r="W28" s="488">
        <v>0</v>
      </c>
      <c r="X28" s="720">
        <v>0</v>
      </c>
      <c r="Y28" s="488">
        <v>0</v>
      </c>
      <c r="Z28" s="488">
        <v>0</v>
      </c>
      <c r="AA28" s="719"/>
      <c r="AB28" s="718">
        <v>0</v>
      </c>
      <c r="AC28" s="718">
        <v>0</v>
      </c>
    </row>
    <row r="29" spans="1:29" ht="14.5">
      <c r="A29" s="507" t="s">
        <v>297</v>
      </c>
      <c r="B29" s="506" t="s">
        <v>1025</v>
      </c>
      <c r="C29" s="488">
        <v>0.79107039000000001</v>
      </c>
      <c r="D29" s="488">
        <v>0</v>
      </c>
      <c r="E29" s="719">
        <v>0</v>
      </c>
      <c r="F29" s="488">
        <v>0.79107039000000001</v>
      </c>
      <c r="G29" s="721">
        <v>1.3210010000000001</v>
      </c>
      <c r="H29" s="488">
        <v>1</v>
      </c>
      <c r="I29" s="720">
        <v>18.960319289299999</v>
      </c>
      <c r="J29" s="488">
        <v>4</v>
      </c>
      <c r="K29" s="488">
        <v>0.50054072549999995</v>
      </c>
      <c r="L29" s="719">
        <v>0.63273854239443839</v>
      </c>
      <c r="M29" s="718">
        <v>1.9813599999999997E-3</v>
      </c>
      <c r="N29" s="718">
        <v>-2.4658200000000001E-3</v>
      </c>
      <c r="O29" s="717"/>
      <c r="P29" s="507" t="s">
        <v>297</v>
      </c>
      <c r="Q29" s="506" t="s">
        <v>1025</v>
      </c>
      <c r="R29" s="488">
        <v>0</v>
      </c>
      <c r="S29" s="488">
        <v>0</v>
      </c>
      <c r="T29" s="719">
        <v>0</v>
      </c>
      <c r="U29" s="488">
        <v>0</v>
      </c>
      <c r="V29" s="721">
        <v>0</v>
      </c>
      <c r="W29" s="488">
        <v>0</v>
      </c>
      <c r="X29" s="720">
        <v>0</v>
      </c>
      <c r="Y29" s="488">
        <v>0</v>
      </c>
      <c r="Z29" s="488">
        <v>0</v>
      </c>
      <c r="AA29" s="719"/>
      <c r="AB29" s="718">
        <v>0</v>
      </c>
      <c r="AC29" s="718">
        <v>0</v>
      </c>
    </row>
    <row r="30" spans="1:29" ht="14.5">
      <c r="A30" s="507" t="s">
        <v>297</v>
      </c>
      <c r="B30" s="508" t="s">
        <v>1026</v>
      </c>
      <c r="C30" s="488">
        <v>0.79107039000000001</v>
      </c>
      <c r="D30" s="488">
        <v>0</v>
      </c>
      <c r="E30" s="719">
        <v>0</v>
      </c>
      <c r="F30" s="488">
        <v>0.79107039000000001</v>
      </c>
      <c r="G30" s="721">
        <v>1.3210010000000001</v>
      </c>
      <c r="H30" s="488">
        <v>1</v>
      </c>
      <c r="I30" s="720">
        <v>18.960319289299999</v>
      </c>
      <c r="J30" s="488">
        <v>4</v>
      </c>
      <c r="K30" s="488">
        <v>0.50054072549999995</v>
      </c>
      <c r="L30" s="719">
        <v>0.63273854239443839</v>
      </c>
      <c r="M30" s="718">
        <v>1.9813599999999997E-3</v>
      </c>
      <c r="N30" s="718">
        <v>-2.4658200000000001E-3</v>
      </c>
      <c r="O30" s="717"/>
      <c r="P30" s="507" t="s">
        <v>297</v>
      </c>
      <c r="Q30" s="508" t="s">
        <v>1026</v>
      </c>
      <c r="R30" s="488">
        <v>0</v>
      </c>
      <c r="S30" s="488">
        <v>0</v>
      </c>
      <c r="T30" s="719">
        <v>0</v>
      </c>
      <c r="U30" s="488">
        <v>0</v>
      </c>
      <c r="V30" s="721">
        <v>0</v>
      </c>
      <c r="W30" s="488">
        <v>0</v>
      </c>
      <c r="X30" s="720">
        <v>0</v>
      </c>
      <c r="Y30" s="488">
        <v>0</v>
      </c>
      <c r="Z30" s="488">
        <v>0</v>
      </c>
      <c r="AA30" s="719"/>
      <c r="AB30" s="718">
        <v>0</v>
      </c>
      <c r="AC30" s="718">
        <v>0</v>
      </c>
    </row>
    <row r="31" spans="1:29" ht="14.5">
      <c r="A31" s="507" t="s">
        <v>297</v>
      </c>
      <c r="B31" s="508" t="s">
        <v>1027</v>
      </c>
      <c r="C31" s="488">
        <v>0</v>
      </c>
      <c r="D31" s="488">
        <v>0</v>
      </c>
      <c r="E31" s="719">
        <v>0</v>
      </c>
      <c r="F31" s="488">
        <v>0</v>
      </c>
      <c r="G31" s="721">
        <v>0</v>
      </c>
      <c r="H31" s="488">
        <v>0</v>
      </c>
      <c r="I31" s="720">
        <v>0</v>
      </c>
      <c r="J31" s="488">
        <v>0</v>
      </c>
      <c r="K31" s="488">
        <v>0</v>
      </c>
      <c r="L31" s="719"/>
      <c r="M31" s="718">
        <v>0</v>
      </c>
      <c r="N31" s="718">
        <v>0</v>
      </c>
      <c r="O31" s="717"/>
      <c r="P31" s="507" t="s">
        <v>297</v>
      </c>
      <c r="Q31" s="508" t="s">
        <v>1027</v>
      </c>
      <c r="R31" s="488">
        <v>0</v>
      </c>
      <c r="S31" s="488">
        <v>0</v>
      </c>
      <c r="T31" s="719">
        <v>0</v>
      </c>
      <c r="U31" s="488">
        <v>0</v>
      </c>
      <c r="V31" s="721">
        <v>0</v>
      </c>
      <c r="W31" s="488">
        <v>0</v>
      </c>
      <c r="X31" s="720">
        <v>0</v>
      </c>
      <c r="Y31" s="488">
        <v>0</v>
      </c>
      <c r="Z31" s="488">
        <v>0</v>
      </c>
      <c r="AA31" s="719"/>
      <c r="AB31" s="718">
        <v>0</v>
      </c>
      <c r="AC31" s="718">
        <v>0</v>
      </c>
    </row>
    <row r="32" spans="1:29" ht="14.5">
      <c r="A32" s="507" t="s">
        <v>297</v>
      </c>
      <c r="B32" s="506" t="s">
        <v>1028</v>
      </c>
      <c r="C32" s="488">
        <v>2.4665629999999998</v>
      </c>
      <c r="D32" s="488">
        <v>0</v>
      </c>
      <c r="E32" s="719">
        <v>0</v>
      </c>
      <c r="F32" s="488">
        <v>2.4665629999999998</v>
      </c>
      <c r="G32" s="721">
        <v>8.3487039999999997</v>
      </c>
      <c r="H32" s="488">
        <v>1</v>
      </c>
      <c r="I32" s="720">
        <v>0.5</v>
      </c>
      <c r="J32" s="488">
        <v>5</v>
      </c>
      <c r="K32" s="488">
        <v>6.9627874299999989E-2</v>
      </c>
      <c r="L32" s="719">
        <v>2.8228702976571041E-2</v>
      </c>
      <c r="M32" s="718">
        <v>1.0296300000000001E-3</v>
      </c>
      <c r="N32" s="718">
        <v>-6.7445000000000005E-4</v>
      </c>
      <c r="O32" s="717"/>
      <c r="P32" s="507" t="s">
        <v>297</v>
      </c>
      <c r="Q32" s="506" t="s">
        <v>1028</v>
      </c>
      <c r="R32" s="488">
        <v>0</v>
      </c>
      <c r="S32" s="488">
        <v>0</v>
      </c>
      <c r="T32" s="719">
        <v>0</v>
      </c>
      <c r="U32" s="488">
        <v>0</v>
      </c>
      <c r="V32" s="721">
        <v>0</v>
      </c>
      <c r="W32" s="488">
        <v>0</v>
      </c>
      <c r="X32" s="720">
        <v>0</v>
      </c>
      <c r="Y32" s="488">
        <v>0</v>
      </c>
      <c r="Z32" s="488">
        <v>0</v>
      </c>
      <c r="AA32" s="719"/>
      <c r="AB32" s="718">
        <v>0</v>
      </c>
      <c r="AC32" s="718">
        <v>0</v>
      </c>
    </row>
    <row r="33" spans="1:30" ht="14.5">
      <c r="A33" s="507" t="s">
        <v>297</v>
      </c>
      <c r="B33" s="508" t="s">
        <v>1029</v>
      </c>
      <c r="C33" s="488">
        <v>0</v>
      </c>
      <c r="D33" s="488">
        <v>0</v>
      </c>
      <c r="E33" s="719">
        <v>0</v>
      </c>
      <c r="F33" s="488">
        <v>0</v>
      </c>
      <c r="G33" s="721">
        <v>0</v>
      </c>
      <c r="H33" s="488">
        <v>0</v>
      </c>
      <c r="I33" s="720">
        <v>0</v>
      </c>
      <c r="J33" s="488">
        <v>0</v>
      </c>
      <c r="K33" s="488">
        <v>0</v>
      </c>
      <c r="L33" s="719"/>
      <c r="M33" s="718">
        <v>0</v>
      </c>
      <c r="N33" s="718">
        <v>0</v>
      </c>
      <c r="O33" s="717"/>
      <c r="P33" s="507" t="s">
        <v>297</v>
      </c>
      <c r="Q33" s="508" t="s">
        <v>1029</v>
      </c>
      <c r="R33" s="488">
        <v>0</v>
      </c>
      <c r="S33" s="488">
        <v>0</v>
      </c>
      <c r="T33" s="719">
        <v>0</v>
      </c>
      <c r="U33" s="488">
        <v>0</v>
      </c>
      <c r="V33" s="721">
        <v>0</v>
      </c>
      <c r="W33" s="488">
        <v>0</v>
      </c>
      <c r="X33" s="720">
        <v>0</v>
      </c>
      <c r="Y33" s="488">
        <v>0</v>
      </c>
      <c r="Z33" s="488">
        <v>0</v>
      </c>
      <c r="AA33" s="719"/>
      <c r="AB33" s="718">
        <v>0</v>
      </c>
      <c r="AC33" s="718">
        <v>0</v>
      </c>
    </row>
    <row r="34" spans="1:30" ht="14.5">
      <c r="A34" s="507" t="s">
        <v>297</v>
      </c>
      <c r="B34" s="508" t="s">
        <v>1030</v>
      </c>
      <c r="C34" s="488">
        <v>2.4665629999999998</v>
      </c>
      <c r="D34" s="488">
        <v>0</v>
      </c>
      <c r="E34" s="719">
        <v>0</v>
      </c>
      <c r="F34" s="488">
        <v>2.4665629999999998</v>
      </c>
      <c r="G34" s="721">
        <v>8.3487039999999997</v>
      </c>
      <c r="H34" s="488">
        <v>1</v>
      </c>
      <c r="I34" s="720">
        <v>0.5</v>
      </c>
      <c r="J34" s="488">
        <v>5</v>
      </c>
      <c r="K34" s="488">
        <v>6.9627874299999989E-2</v>
      </c>
      <c r="L34" s="719">
        <v>2.8228702976571041E-2</v>
      </c>
      <c r="M34" s="718">
        <v>1.0296300000000001E-3</v>
      </c>
      <c r="N34" s="718">
        <v>-6.7445000000000005E-4</v>
      </c>
      <c r="O34" s="717"/>
      <c r="P34" s="507" t="s">
        <v>297</v>
      </c>
      <c r="Q34" s="508" t="s">
        <v>1030</v>
      </c>
      <c r="R34" s="488">
        <v>0</v>
      </c>
      <c r="S34" s="488">
        <v>0</v>
      </c>
      <c r="T34" s="719">
        <v>0</v>
      </c>
      <c r="U34" s="488">
        <v>0</v>
      </c>
      <c r="V34" s="721">
        <v>0</v>
      </c>
      <c r="W34" s="488">
        <v>0</v>
      </c>
      <c r="X34" s="720">
        <v>0</v>
      </c>
      <c r="Y34" s="488">
        <v>0</v>
      </c>
      <c r="Z34" s="488">
        <v>0</v>
      </c>
      <c r="AA34" s="719"/>
      <c r="AB34" s="718">
        <v>0</v>
      </c>
      <c r="AC34" s="718">
        <v>0</v>
      </c>
    </row>
    <row r="35" spans="1:30" ht="14.5">
      <c r="A35" s="507" t="s">
        <v>297</v>
      </c>
      <c r="B35" s="506" t="s">
        <v>1031</v>
      </c>
      <c r="C35" s="488">
        <v>3.37279068</v>
      </c>
      <c r="D35" s="488">
        <v>2.666566</v>
      </c>
      <c r="E35" s="719">
        <v>0.63607951200000001</v>
      </c>
      <c r="F35" s="488">
        <v>5.0689386799999996</v>
      </c>
      <c r="G35" s="721">
        <v>22.609393567000001</v>
      </c>
      <c r="H35" s="488">
        <v>107</v>
      </c>
      <c r="I35" s="720">
        <v>26.159199108500001</v>
      </c>
      <c r="J35" s="488">
        <v>2</v>
      </c>
      <c r="K35" s="488">
        <v>8.2455956500000003</v>
      </c>
      <c r="L35" s="719">
        <v>1.6266907474209178</v>
      </c>
      <c r="M35" s="718">
        <v>0.31751335999999997</v>
      </c>
      <c r="N35" s="718">
        <v>-0.61889279000000008</v>
      </c>
      <c r="O35" s="717"/>
      <c r="P35" s="507" t="s">
        <v>297</v>
      </c>
      <c r="Q35" s="506" t="s">
        <v>1031</v>
      </c>
      <c r="R35" s="488">
        <v>0</v>
      </c>
      <c r="S35" s="488">
        <v>0</v>
      </c>
      <c r="T35" s="719">
        <v>0</v>
      </c>
      <c r="U35" s="488">
        <v>0</v>
      </c>
      <c r="V35" s="721">
        <v>0</v>
      </c>
      <c r="W35" s="488">
        <v>0</v>
      </c>
      <c r="X35" s="720">
        <v>0</v>
      </c>
      <c r="Y35" s="488">
        <v>0</v>
      </c>
      <c r="Z35" s="488">
        <v>0</v>
      </c>
      <c r="AA35" s="719"/>
      <c r="AB35" s="718">
        <v>0</v>
      </c>
      <c r="AC35" s="718">
        <v>0</v>
      </c>
    </row>
    <row r="36" spans="1:30" ht="14.5">
      <c r="A36" s="507" t="s">
        <v>297</v>
      </c>
      <c r="B36" s="508" t="s">
        <v>1032</v>
      </c>
      <c r="C36" s="488">
        <v>0.16838206999999999</v>
      </c>
      <c r="D36" s="488">
        <v>1.954372</v>
      </c>
      <c r="E36" s="719">
        <v>0.70101853690000004</v>
      </c>
      <c r="F36" s="488">
        <v>1.53843307</v>
      </c>
      <c r="G36" s="721">
        <v>16.323687</v>
      </c>
      <c r="H36" s="488">
        <v>103</v>
      </c>
      <c r="I36" s="720">
        <v>20.614496823700001</v>
      </c>
      <c r="J36" s="488">
        <v>2</v>
      </c>
      <c r="K36" s="488">
        <v>1.8020131354</v>
      </c>
      <c r="L36" s="719">
        <v>1.1713302128899243</v>
      </c>
      <c r="M36" s="718">
        <v>5.1769010000000004E-2</v>
      </c>
      <c r="N36" s="718">
        <v>-0.10545373</v>
      </c>
      <c r="O36" s="717"/>
      <c r="P36" s="507" t="s">
        <v>297</v>
      </c>
      <c r="Q36" s="508" t="s">
        <v>1032</v>
      </c>
      <c r="R36" s="488">
        <v>0</v>
      </c>
      <c r="S36" s="488">
        <v>0</v>
      </c>
      <c r="T36" s="719">
        <v>0</v>
      </c>
      <c r="U36" s="488">
        <v>0</v>
      </c>
      <c r="V36" s="721">
        <v>0</v>
      </c>
      <c r="W36" s="488">
        <v>0</v>
      </c>
      <c r="X36" s="720">
        <v>0</v>
      </c>
      <c r="Y36" s="488">
        <v>0</v>
      </c>
      <c r="Z36" s="488">
        <v>0</v>
      </c>
      <c r="AA36" s="719"/>
      <c r="AB36" s="718">
        <v>0</v>
      </c>
      <c r="AC36" s="718">
        <v>0</v>
      </c>
    </row>
    <row r="37" spans="1:30" ht="14.5">
      <c r="A37" s="507" t="s">
        <v>297</v>
      </c>
      <c r="B37" s="508" t="s">
        <v>1033</v>
      </c>
      <c r="C37" s="488">
        <v>3.2044086099999998</v>
      </c>
      <c r="D37" s="488">
        <v>0.46250000000000002</v>
      </c>
      <c r="E37" s="719">
        <v>0.5</v>
      </c>
      <c r="F37" s="488">
        <v>3.4356586099999999</v>
      </c>
      <c r="G37" s="721">
        <v>25</v>
      </c>
      <c r="H37" s="488">
        <v>3</v>
      </c>
      <c r="I37" s="720">
        <v>26.327465220400001</v>
      </c>
      <c r="J37" s="488">
        <v>2</v>
      </c>
      <c r="K37" s="488">
        <v>5.8722556782000002</v>
      </c>
      <c r="L37" s="719">
        <v>1.7092081445775547</v>
      </c>
      <c r="M37" s="718">
        <v>0.22613044000000002</v>
      </c>
      <c r="N37" s="718">
        <v>-0.48392624000000001</v>
      </c>
      <c r="O37" s="717"/>
      <c r="P37" s="507" t="s">
        <v>297</v>
      </c>
      <c r="Q37" s="508" t="s">
        <v>1033</v>
      </c>
      <c r="R37" s="488">
        <v>0</v>
      </c>
      <c r="S37" s="488">
        <v>0</v>
      </c>
      <c r="T37" s="719">
        <v>0</v>
      </c>
      <c r="U37" s="488">
        <v>0</v>
      </c>
      <c r="V37" s="721">
        <v>0</v>
      </c>
      <c r="W37" s="488">
        <v>0</v>
      </c>
      <c r="X37" s="720">
        <v>0</v>
      </c>
      <c r="Y37" s="488">
        <v>0</v>
      </c>
      <c r="Z37" s="488">
        <v>0</v>
      </c>
      <c r="AA37" s="719"/>
      <c r="AB37" s="718">
        <v>0</v>
      </c>
      <c r="AC37" s="718">
        <v>0</v>
      </c>
    </row>
    <row r="38" spans="1:30" ht="14.5">
      <c r="A38" s="507" t="s">
        <v>297</v>
      </c>
      <c r="B38" s="508" t="s">
        <v>1034</v>
      </c>
      <c r="C38" s="488">
        <v>0</v>
      </c>
      <c r="D38" s="488">
        <v>0.249694</v>
      </c>
      <c r="E38" s="719">
        <v>0.37985293999999997</v>
      </c>
      <c r="F38" s="488">
        <v>9.4847000000000001E-2</v>
      </c>
      <c r="G38" s="721">
        <v>37.969197000000001</v>
      </c>
      <c r="H38" s="488">
        <v>1</v>
      </c>
      <c r="I38" s="720">
        <v>110</v>
      </c>
      <c r="J38" s="488">
        <v>3</v>
      </c>
      <c r="K38" s="488">
        <v>0.57132683640000004</v>
      </c>
      <c r="L38" s="719">
        <v>6.0236679747382631</v>
      </c>
      <c r="M38" s="718">
        <v>3.9613910000000002E-2</v>
      </c>
      <c r="N38" s="718">
        <v>-2.9512819999999999E-2</v>
      </c>
      <c r="O38" s="717"/>
      <c r="P38" s="507" t="s">
        <v>297</v>
      </c>
      <c r="Q38" s="508" t="s">
        <v>1034</v>
      </c>
      <c r="R38" s="488">
        <v>0</v>
      </c>
      <c r="S38" s="488">
        <v>0</v>
      </c>
      <c r="T38" s="719">
        <v>0</v>
      </c>
      <c r="U38" s="488">
        <v>0</v>
      </c>
      <c r="V38" s="721">
        <v>0</v>
      </c>
      <c r="W38" s="488">
        <v>0</v>
      </c>
      <c r="X38" s="720">
        <v>0</v>
      </c>
      <c r="Y38" s="488">
        <v>0</v>
      </c>
      <c r="Z38" s="488">
        <v>0</v>
      </c>
      <c r="AA38" s="719"/>
      <c r="AB38" s="718">
        <v>0</v>
      </c>
      <c r="AC38" s="718">
        <v>0</v>
      </c>
      <c r="AD38" s="722"/>
    </row>
    <row r="39" spans="1:30" ht="14.5">
      <c r="A39" s="509" t="s">
        <v>297</v>
      </c>
      <c r="B39" s="506" t="s">
        <v>1035</v>
      </c>
      <c r="C39" s="488">
        <v>0.64881081000000007</v>
      </c>
      <c r="D39" s="488">
        <v>8.9032E-4</v>
      </c>
      <c r="E39" s="719">
        <v>1.0839585767</v>
      </c>
      <c r="F39" s="488">
        <v>0.65002625999999997</v>
      </c>
      <c r="G39" s="721">
        <v>100</v>
      </c>
      <c r="H39" s="488">
        <v>4</v>
      </c>
      <c r="I39" s="720">
        <v>21.792681697599999</v>
      </c>
      <c r="J39" s="488">
        <v>4</v>
      </c>
      <c r="K39" s="488">
        <v>6.5124617600000004E-2</v>
      </c>
      <c r="L39" s="719">
        <v>0.10018767180267457</v>
      </c>
      <c r="M39" s="718">
        <v>0.20061271999999999</v>
      </c>
      <c r="N39" s="718">
        <v>-0.23160798999999999</v>
      </c>
      <c r="O39" s="717"/>
      <c r="P39" s="509" t="s">
        <v>297</v>
      </c>
      <c r="Q39" s="506" t="s">
        <v>1035</v>
      </c>
      <c r="R39" s="488">
        <v>0</v>
      </c>
      <c r="S39" s="488">
        <v>0</v>
      </c>
      <c r="T39" s="719">
        <v>0</v>
      </c>
      <c r="U39" s="488">
        <v>0</v>
      </c>
      <c r="V39" s="721">
        <v>0</v>
      </c>
      <c r="W39" s="488">
        <v>0</v>
      </c>
      <c r="X39" s="720">
        <v>0</v>
      </c>
      <c r="Y39" s="488">
        <v>0</v>
      </c>
      <c r="Z39" s="488">
        <v>0</v>
      </c>
      <c r="AA39" s="719"/>
      <c r="AB39" s="718">
        <v>0</v>
      </c>
      <c r="AC39" s="718">
        <v>0</v>
      </c>
      <c r="AD39" s="722"/>
    </row>
    <row r="40" spans="1:30" ht="14.5">
      <c r="A40" s="1111" t="s">
        <v>1036</v>
      </c>
      <c r="B40" s="1112"/>
      <c r="C40" s="488">
        <v>5921.0419544200004</v>
      </c>
      <c r="D40" s="488">
        <v>1905.9814552100001</v>
      </c>
      <c r="E40" s="719">
        <v>0.32959149788749997</v>
      </c>
      <c r="F40" s="488">
        <v>6595.0858253699998</v>
      </c>
      <c r="G40" s="721">
        <v>16.609671989525001</v>
      </c>
      <c r="H40" s="488">
        <v>1245</v>
      </c>
      <c r="I40" s="720">
        <v>121.9494429097</v>
      </c>
      <c r="J40" s="488">
        <v>26</v>
      </c>
      <c r="K40" s="488">
        <v>1219.8608028339002</v>
      </c>
      <c r="L40" s="719"/>
      <c r="M40" s="718">
        <v>1.3965599800000001</v>
      </c>
      <c r="N40" s="718">
        <v>-2.4932894800000005</v>
      </c>
      <c r="O40" s="717"/>
      <c r="P40" s="1111" t="s">
        <v>1036</v>
      </c>
      <c r="Q40" s="1112"/>
      <c r="R40" s="488">
        <v>3.5529900000000003E-2</v>
      </c>
      <c r="S40" s="488">
        <v>4.5613250000000001E-2</v>
      </c>
      <c r="T40" s="719">
        <v>1.0195188898</v>
      </c>
      <c r="U40" s="488">
        <v>8.5015789999999994E-2</v>
      </c>
      <c r="V40" s="721">
        <v>0.204932</v>
      </c>
      <c r="W40" s="488">
        <v>3</v>
      </c>
      <c r="X40" s="720">
        <v>90</v>
      </c>
      <c r="Y40" s="488">
        <v>2</v>
      </c>
      <c r="Z40" s="488">
        <v>1.0658243799999998E-2</v>
      </c>
      <c r="AA40" s="719">
        <v>0.12536781461420282</v>
      </c>
      <c r="AB40" s="718">
        <v>1.9709999999999999E-5</v>
      </c>
      <c r="AC40" s="718">
        <v>0</v>
      </c>
      <c r="AD40" s="722"/>
    </row>
    <row r="41" spans="1:30" ht="14.5">
      <c r="A41" s="503" t="s">
        <v>1039</v>
      </c>
      <c r="B41" s="504" t="s">
        <v>297</v>
      </c>
      <c r="C41" s="488" t="s">
        <v>297</v>
      </c>
      <c r="D41" s="488" t="s">
        <v>297</v>
      </c>
      <c r="E41" s="719" t="s">
        <v>297</v>
      </c>
      <c r="F41" s="488" t="s">
        <v>297</v>
      </c>
      <c r="G41" s="721" t="s">
        <v>297</v>
      </c>
      <c r="H41" s="488" t="s">
        <v>297</v>
      </c>
      <c r="I41" s="720" t="s">
        <v>297</v>
      </c>
      <c r="J41" s="488" t="s">
        <v>297</v>
      </c>
      <c r="K41" s="488" t="s">
        <v>297</v>
      </c>
      <c r="L41" s="719" t="s">
        <v>297</v>
      </c>
      <c r="M41" s="718" t="s">
        <v>297</v>
      </c>
      <c r="N41" s="718" t="s">
        <v>297</v>
      </c>
      <c r="O41" s="717"/>
      <c r="P41" s="503" t="s">
        <v>1040</v>
      </c>
      <c r="Q41" s="504" t="s">
        <v>297</v>
      </c>
      <c r="R41" s="488" t="s">
        <v>297</v>
      </c>
      <c r="S41" s="488" t="s">
        <v>297</v>
      </c>
      <c r="T41" s="719" t="s">
        <v>297</v>
      </c>
      <c r="U41" s="488" t="s">
        <v>297</v>
      </c>
      <c r="V41" s="721" t="s">
        <v>297</v>
      </c>
      <c r="W41" s="488" t="s">
        <v>297</v>
      </c>
      <c r="X41" s="720" t="s">
        <v>297</v>
      </c>
      <c r="Y41" s="488" t="s">
        <v>297</v>
      </c>
      <c r="Z41" s="488" t="s">
        <v>297</v>
      </c>
      <c r="AA41" s="719" t="s">
        <v>297</v>
      </c>
      <c r="AB41" s="718" t="s">
        <v>297</v>
      </c>
      <c r="AC41" s="718" t="s">
        <v>297</v>
      </c>
    </row>
    <row r="42" spans="1:30" ht="14.5">
      <c r="A42" s="505" t="s">
        <v>297</v>
      </c>
      <c r="B42" s="506" t="s">
        <v>1017</v>
      </c>
      <c r="C42" s="488">
        <v>1469.2318186800001</v>
      </c>
      <c r="D42" s="488">
        <v>810.08925194000005</v>
      </c>
      <c r="E42" s="719">
        <v>0.2596933475</v>
      </c>
      <c r="F42" s="488">
        <v>1679.91187089</v>
      </c>
      <c r="G42" s="721">
        <v>0.10877256339999999</v>
      </c>
      <c r="H42" s="488">
        <v>2244</v>
      </c>
      <c r="I42" s="720">
        <v>23.1455875678</v>
      </c>
      <c r="J42" s="488">
        <v>3</v>
      </c>
      <c r="K42" s="488">
        <v>270.81233382609997</v>
      </c>
      <c r="L42" s="719">
        <v>0.16120627428070164</v>
      </c>
      <c r="M42" s="718">
        <v>0.39948439000000002</v>
      </c>
      <c r="N42" s="718">
        <v>-1.6006291799999999</v>
      </c>
      <c r="O42" s="717"/>
      <c r="P42" s="505" t="s">
        <v>297</v>
      </c>
      <c r="Q42" s="506" t="s">
        <v>1017</v>
      </c>
      <c r="R42" s="488">
        <v>114303.86873449001</v>
      </c>
      <c r="S42" s="488">
        <v>68959.311603249997</v>
      </c>
      <c r="T42" s="719">
        <v>0.27301412930000002</v>
      </c>
      <c r="U42" s="488">
        <v>133133.42058983</v>
      </c>
      <c r="V42" s="721">
        <v>8.4643866100000006E-2</v>
      </c>
      <c r="W42" s="488">
        <v>2163</v>
      </c>
      <c r="X42" s="720">
        <v>15.005554158900001</v>
      </c>
      <c r="Y42" s="488">
        <v>1</v>
      </c>
      <c r="Z42" s="488">
        <v>11287.544115659099</v>
      </c>
      <c r="AA42" s="719">
        <v>8.4783700934379425E-2</v>
      </c>
      <c r="AB42" s="718">
        <v>17.30842745</v>
      </c>
      <c r="AC42" s="718">
        <v>-9.1710134600000011</v>
      </c>
    </row>
    <row r="43" spans="1:30" ht="14.5">
      <c r="A43" s="507" t="s">
        <v>297</v>
      </c>
      <c r="B43" s="508" t="s">
        <v>1018</v>
      </c>
      <c r="C43" s="488">
        <v>208.04679165000002</v>
      </c>
      <c r="D43" s="488">
        <v>69.053663830000005</v>
      </c>
      <c r="E43" s="719">
        <v>0.35213741209999999</v>
      </c>
      <c r="F43" s="488">
        <v>232.36317012999999</v>
      </c>
      <c r="G43" s="721">
        <v>5.5386972999999999E-2</v>
      </c>
      <c r="H43" s="488">
        <v>314</v>
      </c>
      <c r="I43" s="720">
        <v>28.427118895900001</v>
      </c>
      <c r="J43" s="488">
        <v>4</v>
      </c>
      <c r="K43" s="488">
        <v>46.294978276900004</v>
      </c>
      <c r="L43" s="719">
        <v>0.19923543929530399</v>
      </c>
      <c r="M43" s="718">
        <v>3.6023140000000002E-2</v>
      </c>
      <c r="N43" s="718">
        <v>-4.7370089999999997E-2</v>
      </c>
      <c r="O43" s="717"/>
      <c r="P43" s="507" t="s">
        <v>297</v>
      </c>
      <c r="Q43" s="508" t="s">
        <v>1019</v>
      </c>
      <c r="R43" s="488">
        <v>83945.969328050007</v>
      </c>
      <c r="S43" s="488">
        <v>42156.325619570001</v>
      </c>
      <c r="T43" s="719">
        <v>0.26451004680000001</v>
      </c>
      <c r="U43" s="488">
        <v>95099.178575820013</v>
      </c>
      <c r="V43" s="721">
        <v>6.8956108599999996E-2</v>
      </c>
      <c r="W43" s="488">
        <v>1394</v>
      </c>
      <c r="X43" s="720">
        <v>13.3664643757</v>
      </c>
      <c r="Y43" s="488">
        <v>1</v>
      </c>
      <c r="Z43" s="488">
        <v>6338.3467598031993</v>
      </c>
      <c r="AA43" s="719">
        <v>6.6649858124166725E-2</v>
      </c>
      <c r="AB43" s="718">
        <v>8.44104353</v>
      </c>
      <c r="AC43" s="718">
        <v>-4.2198093800000001</v>
      </c>
    </row>
    <row r="44" spans="1:30" ht="14.5">
      <c r="A44" s="507" t="s">
        <v>297</v>
      </c>
      <c r="B44" s="508" t="s">
        <v>1020</v>
      </c>
      <c r="C44" s="488">
        <v>1261.1850270299999</v>
      </c>
      <c r="D44" s="488">
        <v>741.03558811000005</v>
      </c>
      <c r="E44" s="719">
        <v>0.25107891459999998</v>
      </c>
      <c r="F44" s="488">
        <v>1447.54870076</v>
      </c>
      <c r="G44" s="721">
        <v>0.1173421162</v>
      </c>
      <c r="H44" s="488">
        <v>1930</v>
      </c>
      <c r="I44" s="720">
        <v>22.297786480399999</v>
      </c>
      <c r="J44" s="488">
        <v>3</v>
      </c>
      <c r="K44" s="488">
        <v>224.5173555492</v>
      </c>
      <c r="L44" s="719">
        <v>0.15510176302277268</v>
      </c>
      <c r="M44" s="718">
        <v>0.36346125000000001</v>
      </c>
      <c r="N44" s="718">
        <v>-1.5532590900000001</v>
      </c>
      <c r="O44" s="717"/>
      <c r="P44" s="507" t="s">
        <v>297</v>
      </c>
      <c r="Q44" s="508" t="s">
        <v>1021</v>
      </c>
      <c r="R44" s="488">
        <v>30357.899406439999</v>
      </c>
      <c r="S44" s="488">
        <v>26802.985983679999</v>
      </c>
      <c r="T44" s="719">
        <v>0.28638953709999998</v>
      </c>
      <c r="U44" s="488">
        <v>38034.24201401</v>
      </c>
      <c r="V44" s="721">
        <v>0.1238688585</v>
      </c>
      <c r="W44" s="488">
        <v>789</v>
      </c>
      <c r="X44" s="720">
        <v>19.103863570000001</v>
      </c>
      <c r="Y44" s="488">
        <v>2</v>
      </c>
      <c r="Z44" s="488">
        <v>4949.1973558559002</v>
      </c>
      <c r="AA44" s="719">
        <v>0.13012477950876086</v>
      </c>
      <c r="AB44" s="718">
        <v>8.86738392</v>
      </c>
      <c r="AC44" s="718">
        <v>-4.9512040800000001</v>
      </c>
    </row>
    <row r="45" spans="1:30" ht="14.5">
      <c r="A45" s="507" t="s">
        <v>297</v>
      </c>
      <c r="B45" s="506" t="s">
        <v>1022</v>
      </c>
      <c r="C45" s="488">
        <v>3867.47309077</v>
      </c>
      <c r="D45" s="488">
        <v>1930.97273402</v>
      </c>
      <c r="E45" s="719">
        <v>0.3474131359</v>
      </c>
      <c r="F45" s="488">
        <v>4542.5658842600005</v>
      </c>
      <c r="G45" s="721">
        <v>0.19925725350000001</v>
      </c>
      <c r="H45" s="488">
        <v>7018</v>
      </c>
      <c r="I45" s="720">
        <v>27.167353194499999</v>
      </c>
      <c r="J45" s="488">
        <v>3</v>
      </c>
      <c r="K45" s="488">
        <v>1023.3662785263</v>
      </c>
      <c r="L45" s="719">
        <v>0.22528375032980064</v>
      </c>
      <c r="M45" s="718">
        <v>2.4528742499999998</v>
      </c>
      <c r="N45" s="718">
        <v>-0.82002318000000007</v>
      </c>
      <c r="O45" s="717"/>
      <c r="P45" s="507" t="s">
        <v>297</v>
      </c>
      <c r="Q45" s="506" t="s">
        <v>1022</v>
      </c>
      <c r="R45" s="488">
        <v>61288.053081900005</v>
      </c>
      <c r="S45" s="488">
        <v>29281.609284220001</v>
      </c>
      <c r="T45" s="719">
        <v>0.22046749509999999</v>
      </c>
      <c r="U45" s="488">
        <v>67747.715958989997</v>
      </c>
      <c r="V45" s="721">
        <v>0.1943537256</v>
      </c>
      <c r="W45" s="488">
        <v>1823</v>
      </c>
      <c r="X45" s="720">
        <v>12.8073759372</v>
      </c>
      <c r="Y45" s="488">
        <v>1</v>
      </c>
      <c r="Z45" s="488">
        <v>7857.0660834406008</v>
      </c>
      <c r="AA45" s="719">
        <v>0.11597536495838104</v>
      </c>
      <c r="AB45" s="718">
        <v>17.305388079999997</v>
      </c>
      <c r="AC45" s="718">
        <v>-8.876927199999999</v>
      </c>
    </row>
    <row r="46" spans="1:30" ht="14.5">
      <c r="A46" s="507" t="s">
        <v>297</v>
      </c>
      <c r="B46" s="506" t="s">
        <v>1023</v>
      </c>
      <c r="C46" s="488">
        <v>5655.1008548999998</v>
      </c>
      <c r="D46" s="488">
        <v>2220.4575633600002</v>
      </c>
      <c r="E46" s="719">
        <v>0.33836379890000001</v>
      </c>
      <c r="F46" s="488">
        <v>6417.0159563999996</v>
      </c>
      <c r="G46" s="721">
        <v>0.36649026280000002</v>
      </c>
      <c r="H46" s="488">
        <v>7768</v>
      </c>
      <c r="I46" s="720">
        <v>27.1904859178</v>
      </c>
      <c r="J46" s="488">
        <v>3</v>
      </c>
      <c r="K46" s="488">
        <v>2085.8917503496</v>
      </c>
      <c r="L46" s="719">
        <v>0.32505634465023259</v>
      </c>
      <c r="M46" s="718">
        <v>6.3629205099999995</v>
      </c>
      <c r="N46" s="718">
        <v>-2.8382432099999999</v>
      </c>
      <c r="O46" s="717"/>
      <c r="P46" s="507" t="s">
        <v>297</v>
      </c>
      <c r="Q46" s="506" t="s">
        <v>1023</v>
      </c>
      <c r="R46" s="488">
        <v>45812.705173940005</v>
      </c>
      <c r="S46" s="488">
        <v>31458.237178539999</v>
      </c>
      <c r="T46" s="719">
        <v>0.26219715259999998</v>
      </c>
      <c r="U46" s="488">
        <v>54062.152976050005</v>
      </c>
      <c r="V46" s="721">
        <v>0.36363669710000002</v>
      </c>
      <c r="W46" s="488">
        <v>2905</v>
      </c>
      <c r="X46" s="720">
        <v>18.4284448272</v>
      </c>
      <c r="Y46" s="488">
        <v>2</v>
      </c>
      <c r="Z46" s="488">
        <v>13421.6446753571</v>
      </c>
      <c r="AA46" s="719">
        <v>0.24826322920034286</v>
      </c>
      <c r="AB46" s="718">
        <v>36.427336400000002</v>
      </c>
      <c r="AC46" s="718">
        <v>-25.614718019999998</v>
      </c>
    </row>
    <row r="47" spans="1:30" ht="14.5">
      <c r="A47" s="507" t="s">
        <v>297</v>
      </c>
      <c r="B47" s="506" t="s">
        <v>1024</v>
      </c>
      <c r="C47" s="488">
        <v>5985.26055464</v>
      </c>
      <c r="D47" s="488">
        <v>2328.8698114600002</v>
      </c>
      <c r="E47" s="719">
        <v>0.35921235829999998</v>
      </c>
      <c r="F47" s="488">
        <v>6842.6336849999998</v>
      </c>
      <c r="G47" s="721">
        <v>0.61707269990000002</v>
      </c>
      <c r="H47" s="488">
        <v>13790</v>
      </c>
      <c r="I47" s="720">
        <v>27.5445984198</v>
      </c>
      <c r="J47" s="488">
        <v>3</v>
      </c>
      <c r="K47" s="488">
        <v>2603.9148833042</v>
      </c>
      <c r="L47" s="719">
        <v>0.38054278559618671</v>
      </c>
      <c r="M47" s="718">
        <v>11.6320374</v>
      </c>
      <c r="N47" s="718">
        <v>-4.3681960199999992</v>
      </c>
      <c r="O47" s="717"/>
      <c r="P47" s="507" t="s">
        <v>297</v>
      </c>
      <c r="Q47" s="506" t="s">
        <v>1024</v>
      </c>
      <c r="R47" s="488">
        <v>5668.3505725300001</v>
      </c>
      <c r="S47" s="488">
        <v>2087.0525962699999</v>
      </c>
      <c r="T47" s="719">
        <v>0.26074105530000002</v>
      </c>
      <c r="U47" s="488">
        <v>6213.1296672399994</v>
      </c>
      <c r="V47" s="721">
        <v>0.59855169679999998</v>
      </c>
      <c r="W47" s="488">
        <v>575</v>
      </c>
      <c r="X47" s="720">
        <v>17.688180877000001</v>
      </c>
      <c r="Y47" s="488">
        <v>2</v>
      </c>
      <c r="Z47" s="488">
        <v>1802.3784606001</v>
      </c>
      <c r="AA47" s="719">
        <v>0.29009187915447993</v>
      </c>
      <c r="AB47" s="718">
        <v>6.6052348299999997</v>
      </c>
      <c r="AC47" s="718">
        <v>-3.4112360699999997</v>
      </c>
    </row>
    <row r="48" spans="1:30" ht="14.5">
      <c r="A48" s="507" t="s">
        <v>297</v>
      </c>
      <c r="B48" s="506" t="s">
        <v>1025</v>
      </c>
      <c r="C48" s="488">
        <v>11154.624339540002</v>
      </c>
      <c r="D48" s="488">
        <v>3508.43402109</v>
      </c>
      <c r="E48" s="719">
        <v>0.37136565739999999</v>
      </c>
      <c r="F48" s="488">
        <v>12507.46369364</v>
      </c>
      <c r="G48" s="721">
        <v>1.3343306282</v>
      </c>
      <c r="H48" s="488">
        <v>24051</v>
      </c>
      <c r="I48" s="720">
        <v>29.618231680699999</v>
      </c>
      <c r="J48" s="488">
        <v>3</v>
      </c>
      <c r="K48" s="488">
        <v>6863.1550438650002</v>
      </c>
      <c r="L48" s="719">
        <v>0.54872476242764467</v>
      </c>
      <c r="M48" s="718">
        <v>50.050333590000001</v>
      </c>
      <c r="N48" s="718">
        <v>-17.44080653</v>
      </c>
      <c r="O48" s="717"/>
      <c r="P48" s="507" t="s">
        <v>297</v>
      </c>
      <c r="Q48" s="506" t="s">
        <v>1025</v>
      </c>
      <c r="R48" s="488">
        <v>25683.903378409999</v>
      </c>
      <c r="S48" s="488">
        <v>13496.724412600001</v>
      </c>
      <c r="T48" s="719">
        <v>0.30677399750000001</v>
      </c>
      <c r="U48" s="488">
        <v>29825.342268279997</v>
      </c>
      <c r="V48" s="721">
        <v>1.205385412</v>
      </c>
      <c r="W48" s="488">
        <v>3673</v>
      </c>
      <c r="X48" s="720">
        <v>20.1000672266</v>
      </c>
      <c r="Y48" s="488">
        <v>2</v>
      </c>
      <c r="Z48" s="488">
        <v>12818.754971950899</v>
      </c>
      <c r="AA48" s="719">
        <v>0.42979406092462408</v>
      </c>
      <c r="AB48" s="718">
        <v>71.188785930000009</v>
      </c>
      <c r="AC48" s="718">
        <v>-59.4646136</v>
      </c>
    </row>
    <row r="49" spans="1:29" ht="14.5">
      <c r="A49" s="507" t="s">
        <v>297</v>
      </c>
      <c r="B49" s="508" t="s">
        <v>1026</v>
      </c>
      <c r="C49" s="488">
        <v>7367.1761312299996</v>
      </c>
      <c r="D49" s="488">
        <v>2461.6735997800001</v>
      </c>
      <c r="E49" s="719">
        <v>0.36816194429999999</v>
      </c>
      <c r="F49" s="488">
        <v>8305.339300149999</v>
      </c>
      <c r="G49" s="721">
        <v>1.1087209597000001</v>
      </c>
      <c r="H49" s="488">
        <v>17549</v>
      </c>
      <c r="I49" s="720">
        <v>29.5111345149</v>
      </c>
      <c r="J49" s="488">
        <v>3</v>
      </c>
      <c r="K49" s="488">
        <v>4409.6264163104997</v>
      </c>
      <c r="L49" s="719">
        <v>0.53093874397531948</v>
      </c>
      <c r="M49" s="718">
        <v>27.751576710000002</v>
      </c>
      <c r="N49" s="718">
        <v>-9.81338607</v>
      </c>
      <c r="O49" s="717"/>
      <c r="P49" s="507" t="s">
        <v>297</v>
      </c>
      <c r="Q49" s="508" t="s">
        <v>1026</v>
      </c>
      <c r="R49" s="488">
        <v>23257.57707752</v>
      </c>
      <c r="S49" s="488">
        <v>12766.6620993</v>
      </c>
      <c r="T49" s="719">
        <v>0.30575929559999998</v>
      </c>
      <c r="U49" s="488">
        <v>27161.515258720003</v>
      </c>
      <c r="V49" s="721">
        <v>1.0933831088999999</v>
      </c>
      <c r="W49" s="488">
        <v>3132</v>
      </c>
      <c r="X49" s="720">
        <v>20.659436166199999</v>
      </c>
      <c r="Y49" s="488">
        <v>2</v>
      </c>
      <c r="Z49" s="488">
        <v>11746.031425359601</v>
      </c>
      <c r="AA49" s="719">
        <v>0.43245125735717649</v>
      </c>
      <c r="AB49" s="718">
        <v>62.307646670000004</v>
      </c>
      <c r="AC49" s="718">
        <v>-49.867363479999995</v>
      </c>
    </row>
    <row r="50" spans="1:29" ht="14.5">
      <c r="A50" s="507" t="s">
        <v>297</v>
      </c>
      <c r="B50" s="508" t="s">
        <v>1027</v>
      </c>
      <c r="C50" s="488">
        <v>3787.4482083100002</v>
      </c>
      <c r="D50" s="488">
        <v>1046.7604213099999</v>
      </c>
      <c r="E50" s="719">
        <v>0.37889985110000002</v>
      </c>
      <c r="F50" s="488">
        <v>4202.1243934899994</v>
      </c>
      <c r="G50" s="721">
        <v>1.7802395711000001</v>
      </c>
      <c r="H50" s="488">
        <v>6506</v>
      </c>
      <c r="I50" s="720">
        <v>29.829905162300001</v>
      </c>
      <c r="J50" s="488">
        <v>3</v>
      </c>
      <c r="K50" s="488">
        <v>2453.5286275545</v>
      </c>
      <c r="L50" s="719">
        <v>0.58387815252579078</v>
      </c>
      <c r="M50" s="718">
        <v>22.298756879999999</v>
      </c>
      <c r="N50" s="718">
        <v>-7.6274204599999997</v>
      </c>
      <c r="O50" s="717"/>
      <c r="P50" s="507" t="s">
        <v>297</v>
      </c>
      <c r="Q50" s="508" t="s">
        <v>1027</v>
      </c>
      <c r="R50" s="488">
        <v>2426.3263008899999</v>
      </c>
      <c r="S50" s="488">
        <v>730.06231329999991</v>
      </c>
      <c r="T50" s="719">
        <v>0.32451817550000001</v>
      </c>
      <c r="U50" s="488">
        <v>2663.8270095600001</v>
      </c>
      <c r="V50" s="721">
        <v>2.3474086191999999</v>
      </c>
      <c r="W50" s="488">
        <v>553</v>
      </c>
      <c r="X50" s="720">
        <v>14.396503169200001</v>
      </c>
      <c r="Y50" s="488">
        <v>2</v>
      </c>
      <c r="Z50" s="488">
        <v>1072.7235465913</v>
      </c>
      <c r="AA50" s="719">
        <v>0.40270015385439312</v>
      </c>
      <c r="AB50" s="718">
        <v>8.8811392599999994</v>
      </c>
      <c r="AC50" s="718">
        <v>-9.59725012</v>
      </c>
    </row>
    <row r="51" spans="1:29" ht="14.5">
      <c r="A51" s="507" t="s">
        <v>297</v>
      </c>
      <c r="B51" s="506" t="s">
        <v>1028</v>
      </c>
      <c r="C51" s="488">
        <v>6830.3138018400005</v>
      </c>
      <c r="D51" s="488">
        <v>1874.0756799400001</v>
      </c>
      <c r="E51" s="719">
        <v>0.44244213360000001</v>
      </c>
      <c r="F51" s="488">
        <v>7696.9956845699999</v>
      </c>
      <c r="G51" s="721">
        <v>4.6593001046999998</v>
      </c>
      <c r="H51" s="488">
        <v>8971</v>
      </c>
      <c r="I51" s="720">
        <v>35.4919107813</v>
      </c>
      <c r="J51" s="488">
        <v>3</v>
      </c>
      <c r="K51" s="488">
        <v>7172.5752621648999</v>
      </c>
      <c r="L51" s="719">
        <v>0.93186686807472241</v>
      </c>
      <c r="M51" s="718">
        <v>129.29810644</v>
      </c>
      <c r="N51" s="718">
        <v>-67.036405779999996</v>
      </c>
      <c r="O51" s="717"/>
      <c r="P51" s="507" t="s">
        <v>297</v>
      </c>
      <c r="Q51" s="506" t="s">
        <v>1028</v>
      </c>
      <c r="R51" s="488">
        <v>7268.1391867299999</v>
      </c>
      <c r="S51" s="488">
        <v>2182.0838185399998</v>
      </c>
      <c r="T51" s="719">
        <v>0.26474412930000002</v>
      </c>
      <c r="U51" s="488">
        <v>7846.3935442900001</v>
      </c>
      <c r="V51" s="721">
        <v>4.8737310410000001</v>
      </c>
      <c r="W51" s="488">
        <v>1263</v>
      </c>
      <c r="X51" s="720">
        <v>14.089244921200001</v>
      </c>
      <c r="Y51" s="488">
        <v>1</v>
      </c>
      <c r="Z51" s="488">
        <v>3292.8757817875999</v>
      </c>
      <c r="AA51" s="719">
        <v>0.41966742595824813</v>
      </c>
      <c r="AB51" s="718">
        <v>44.655322950000006</v>
      </c>
      <c r="AC51" s="718">
        <v>-44.644184920000001</v>
      </c>
    </row>
    <row r="52" spans="1:29" ht="14.5">
      <c r="A52" s="507" t="s">
        <v>297</v>
      </c>
      <c r="B52" s="508" t="s">
        <v>1029</v>
      </c>
      <c r="C52" s="488">
        <v>4544.3950678900001</v>
      </c>
      <c r="D52" s="488">
        <v>1195.8129588100001</v>
      </c>
      <c r="E52" s="719">
        <v>0.44062471209999998</v>
      </c>
      <c r="F52" s="488">
        <v>5094.1787558000005</v>
      </c>
      <c r="G52" s="721">
        <v>3.4024505555000002</v>
      </c>
      <c r="H52" s="488">
        <v>5710</v>
      </c>
      <c r="I52" s="720">
        <v>35.033252368900001</v>
      </c>
      <c r="J52" s="488">
        <v>3</v>
      </c>
      <c r="K52" s="488">
        <v>4234.3493306950004</v>
      </c>
      <c r="L52" s="719">
        <v>0.83121333853350998</v>
      </c>
      <c r="M52" s="718">
        <v>61.002708479999995</v>
      </c>
      <c r="N52" s="718">
        <v>-30.780602250000001</v>
      </c>
      <c r="O52" s="717"/>
      <c r="P52" s="507" t="s">
        <v>297</v>
      </c>
      <c r="Q52" s="508" t="s">
        <v>1029</v>
      </c>
      <c r="R52" s="488">
        <v>5966.4785381599995</v>
      </c>
      <c r="S52" s="488">
        <v>1659.48695849</v>
      </c>
      <c r="T52" s="719">
        <v>0.26435608770000002</v>
      </c>
      <c r="U52" s="488">
        <v>6405.2412495899998</v>
      </c>
      <c r="V52" s="721">
        <v>4.1529107842000004</v>
      </c>
      <c r="W52" s="488">
        <v>806</v>
      </c>
      <c r="X52" s="720">
        <v>14.2381093929</v>
      </c>
      <c r="Y52" s="488">
        <v>1</v>
      </c>
      <c r="Z52" s="488">
        <v>2606.4351952303</v>
      </c>
      <c r="AA52" s="719">
        <v>0.40692225220980366</v>
      </c>
      <c r="AB52" s="718">
        <v>31.956888360000001</v>
      </c>
      <c r="AC52" s="718">
        <v>-30.289579420000003</v>
      </c>
    </row>
    <row r="53" spans="1:29" ht="14.5">
      <c r="A53" s="507" t="s">
        <v>297</v>
      </c>
      <c r="B53" s="508" t="s">
        <v>1030</v>
      </c>
      <c r="C53" s="488">
        <v>2285.9187339499999</v>
      </c>
      <c r="D53" s="488">
        <v>678.26272113000005</v>
      </c>
      <c r="E53" s="719">
        <v>0.44564634349999999</v>
      </c>
      <c r="F53" s="488">
        <v>2602.8169287699998</v>
      </c>
      <c r="G53" s="721">
        <v>7.1191797073999998</v>
      </c>
      <c r="H53" s="488">
        <v>3263</v>
      </c>
      <c r="I53" s="720">
        <v>36.389587415599998</v>
      </c>
      <c r="J53" s="488">
        <v>3</v>
      </c>
      <c r="K53" s="488">
        <v>2938.2259314698999</v>
      </c>
      <c r="L53" s="719">
        <v>1.1288638470852435</v>
      </c>
      <c r="M53" s="718">
        <v>68.295397959999988</v>
      </c>
      <c r="N53" s="718">
        <v>-36.255803530000001</v>
      </c>
      <c r="O53" s="717"/>
      <c r="P53" s="507" t="s">
        <v>297</v>
      </c>
      <c r="Q53" s="508" t="s">
        <v>1030</v>
      </c>
      <c r="R53" s="488">
        <v>1301.6606485699999</v>
      </c>
      <c r="S53" s="488">
        <v>522.59686005000003</v>
      </c>
      <c r="T53" s="719">
        <v>0.26597634120000002</v>
      </c>
      <c r="U53" s="488">
        <v>1441.1522947000001</v>
      </c>
      <c r="V53" s="721">
        <v>8.0774366171</v>
      </c>
      <c r="W53" s="488">
        <v>462</v>
      </c>
      <c r="X53" s="720">
        <v>13.427612657699999</v>
      </c>
      <c r="Y53" s="488">
        <v>2</v>
      </c>
      <c r="Z53" s="488">
        <v>686.44058655729998</v>
      </c>
      <c r="AA53" s="719">
        <v>0.47631370333431283</v>
      </c>
      <c r="AB53" s="718">
        <v>12.69843459</v>
      </c>
      <c r="AC53" s="718">
        <v>-14.3546055</v>
      </c>
    </row>
    <row r="54" spans="1:29" ht="14.5">
      <c r="A54" s="507" t="s">
        <v>297</v>
      </c>
      <c r="B54" s="506" t="s">
        <v>1031</v>
      </c>
      <c r="C54" s="488">
        <v>2045.06054053</v>
      </c>
      <c r="D54" s="488">
        <v>572.99076505999994</v>
      </c>
      <c r="E54" s="719">
        <v>0.32318383969999998</v>
      </c>
      <c r="F54" s="488">
        <v>2249.1203348600002</v>
      </c>
      <c r="G54" s="721">
        <v>22.316169268300001</v>
      </c>
      <c r="H54" s="488">
        <v>38336</v>
      </c>
      <c r="I54" s="720">
        <v>30.478071866600001</v>
      </c>
      <c r="J54" s="488">
        <v>2</v>
      </c>
      <c r="K54" s="488">
        <v>2927.7137930254003</v>
      </c>
      <c r="L54" s="719">
        <v>1.3017150517238287</v>
      </c>
      <c r="M54" s="718">
        <v>157.52406777000002</v>
      </c>
      <c r="N54" s="718">
        <v>-88.115629739999989</v>
      </c>
      <c r="O54" s="717"/>
      <c r="P54" s="507" t="s">
        <v>297</v>
      </c>
      <c r="Q54" s="506" t="s">
        <v>1031</v>
      </c>
      <c r="R54" s="488">
        <v>1948.5080083299999</v>
      </c>
      <c r="S54" s="488">
        <v>1196.0102962799999</v>
      </c>
      <c r="T54" s="719">
        <v>0.30933016470000002</v>
      </c>
      <c r="U54" s="488">
        <v>2318.5366800399997</v>
      </c>
      <c r="V54" s="721">
        <v>23.4528099186</v>
      </c>
      <c r="W54" s="488">
        <v>2001</v>
      </c>
      <c r="X54" s="720">
        <v>27.9392376413</v>
      </c>
      <c r="Y54" s="488">
        <v>2</v>
      </c>
      <c r="Z54" s="488">
        <v>3329.7909190784003</v>
      </c>
      <c r="AA54" s="719">
        <v>1.4361605523622574</v>
      </c>
      <c r="AB54" s="718">
        <v>152.09817133999999</v>
      </c>
      <c r="AC54" s="718">
        <v>-174.95370534</v>
      </c>
    </row>
    <row r="55" spans="1:29" ht="14.5">
      <c r="A55" s="507" t="s">
        <v>297</v>
      </c>
      <c r="B55" s="508" t="s">
        <v>1032</v>
      </c>
      <c r="C55" s="488">
        <v>1250.95188224</v>
      </c>
      <c r="D55" s="488">
        <v>440.88900224999998</v>
      </c>
      <c r="E55" s="719">
        <v>0.3158689288</v>
      </c>
      <c r="F55" s="488">
        <v>1401.9754735500001</v>
      </c>
      <c r="G55" s="721">
        <v>13.122294157000001</v>
      </c>
      <c r="H55" s="488">
        <v>10179</v>
      </c>
      <c r="I55" s="720">
        <v>29.3140156099</v>
      </c>
      <c r="J55" s="488">
        <v>3</v>
      </c>
      <c r="K55" s="488">
        <v>1752.4589224655999</v>
      </c>
      <c r="L55" s="719">
        <v>1.2499925680070039</v>
      </c>
      <c r="M55" s="718">
        <v>54.102978719999996</v>
      </c>
      <c r="N55" s="718">
        <v>-41.344039299999999</v>
      </c>
      <c r="O55" s="717"/>
      <c r="P55" s="507" t="s">
        <v>297</v>
      </c>
      <c r="Q55" s="508" t="s">
        <v>1032</v>
      </c>
      <c r="R55" s="488">
        <v>854.51663472999996</v>
      </c>
      <c r="S55" s="488">
        <v>733.58746405999989</v>
      </c>
      <c r="T55" s="719">
        <v>0.31096173859999998</v>
      </c>
      <c r="U55" s="488">
        <v>1082.6995114700001</v>
      </c>
      <c r="V55" s="721">
        <v>16.167520761399999</v>
      </c>
      <c r="W55" s="488">
        <v>1766</v>
      </c>
      <c r="X55" s="720">
        <v>28.551996522100001</v>
      </c>
      <c r="Y55" s="488">
        <v>2</v>
      </c>
      <c r="Z55" s="488">
        <v>1516.9142034975</v>
      </c>
      <c r="AA55" s="719">
        <v>1.401048201673204</v>
      </c>
      <c r="AB55" s="718">
        <v>49.09852162</v>
      </c>
      <c r="AC55" s="718">
        <v>-69.90120284000001</v>
      </c>
    </row>
    <row r="56" spans="1:29" ht="14.5">
      <c r="A56" s="507" t="s">
        <v>297</v>
      </c>
      <c r="B56" s="508" t="s">
        <v>1033</v>
      </c>
      <c r="C56" s="488">
        <v>215.63775806000001</v>
      </c>
      <c r="D56" s="488">
        <v>30.481180909999999</v>
      </c>
      <c r="E56" s="719">
        <v>0.30379941770000002</v>
      </c>
      <c r="F56" s="488">
        <v>226.24418890000001</v>
      </c>
      <c r="G56" s="721">
        <v>24.704885403999999</v>
      </c>
      <c r="H56" s="488">
        <v>1037</v>
      </c>
      <c r="I56" s="720">
        <v>33.518533476800002</v>
      </c>
      <c r="J56" s="488">
        <v>2</v>
      </c>
      <c r="K56" s="488">
        <v>365.85523952770001</v>
      </c>
      <c r="L56" s="719">
        <v>1.6170812665133605</v>
      </c>
      <c r="M56" s="718">
        <v>18.686935200000001</v>
      </c>
      <c r="N56" s="718">
        <v>-12.01532385</v>
      </c>
      <c r="O56" s="717"/>
      <c r="P56" s="507" t="s">
        <v>297</v>
      </c>
      <c r="Q56" s="508" t="s">
        <v>1033</v>
      </c>
      <c r="R56" s="488">
        <v>771.64669986000001</v>
      </c>
      <c r="S56" s="488">
        <v>219.18598206000001</v>
      </c>
      <c r="T56" s="719">
        <v>0.3424731312</v>
      </c>
      <c r="U56" s="488">
        <v>846.71331627999996</v>
      </c>
      <c r="V56" s="721">
        <v>26.868158583300001</v>
      </c>
      <c r="W56" s="488">
        <v>142</v>
      </c>
      <c r="X56" s="720">
        <v>24.3042647117</v>
      </c>
      <c r="Y56" s="488">
        <v>2</v>
      </c>
      <c r="Z56" s="488">
        <v>1113.4972458949999</v>
      </c>
      <c r="AA56" s="719">
        <v>1.3150817691011452</v>
      </c>
      <c r="AB56" s="718">
        <v>54.870776729999996</v>
      </c>
      <c r="AC56" s="718">
        <v>-57.23032697</v>
      </c>
    </row>
    <row r="57" spans="1:29" ht="14.5">
      <c r="A57" s="507" t="s">
        <v>297</v>
      </c>
      <c r="B57" s="508" t="s">
        <v>1034</v>
      </c>
      <c r="C57" s="488">
        <v>578.47090022999998</v>
      </c>
      <c r="D57" s="488">
        <v>101.6205819</v>
      </c>
      <c r="E57" s="719">
        <v>0.36073453820000001</v>
      </c>
      <c r="F57" s="488">
        <v>620.90067240999997</v>
      </c>
      <c r="G57" s="721">
        <v>42.205267184299998</v>
      </c>
      <c r="H57" s="488">
        <v>27121</v>
      </c>
      <c r="I57" s="720">
        <v>31.998591320100001</v>
      </c>
      <c r="J57" s="488">
        <v>2</v>
      </c>
      <c r="K57" s="488">
        <v>809.39963103209993</v>
      </c>
      <c r="L57" s="719">
        <v>1.3035895546552545</v>
      </c>
      <c r="M57" s="718">
        <v>84.734153849999998</v>
      </c>
      <c r="N57" s="718">
        <v>-34.756266590000003</v>
      </c>
      <c r="O57" s="717"/>
      <c r="P57" s="507" t="s">
        <v>297</v>
      </c>
      <c r="Q57" s="508" t="s">
        <v>1034</v>
      </c>
      <c r="R57" s="488">
        <v>322.34467374000002</v>
      </c>
      <c r="S57" s="488">
        <v>243.23685015999999</v>
      </c>
      <c r="T57" s="719">
        <v>0.27454359410000001</v>
      </c>
      <c r="U57" s="488">
        <v>389.12385229</v>
      </c>
      <c r="V57" s="721">
        <v>36.291801381399999</v>
      </c>
      <c r="W57" s="488">
        <v>95</v>
      </c>
      <c r="X57" s="720">
        <v>34.143807802799998</v>
      </c>
      <c r="Y57" s="488">
        <v>2</v>
      </c>
      <c r="Z57" s="488">
        <v>699.37946968589995</v>
      </c>
      <c r="AA57" s="719">
        <v>1.7973184259202841</v>
      </c>
      <c r="AB57" s="718">
        <v>48.128872990000005</v>
      </c>
      <c r="AC57" s="718">
        <v>-47.822175530000003</v>
      </c>
    </row>
    <row r="58" spans="1:29" ht="14.5">
      <c r="A58" s="509" t="s">
        <v>297</v>
      </c>
      <c r="B58" s="506" t="s">
        <v>1035</v>
      </c>
      <c r="C58" s="488">
        <v>1668.3190174000001</v>
      </c>
      <c r="D58" s="488">
        <v>186.43636463999999</v>
      </c>
      <c r="E58" s="719">
        <v>0.32976130720000002</v>
      </c>
      <c r="F58" s="488">
        <v>1736.57708916</v>
      </c>
      <c r="G58" s="721">
        <v>100</v>
      </c>
      <c r="H58" s="488">
        <v>11384</v>
      </c>
      <c r="I58" s="720">
        <v>52.501734591400002</v>
      </c>
      <c r="J58" s="488">
        <v>2</v>
      </c>
      <c r="K58" s="488">
        <v>1413.4982883261</v>
      </c>
      <c r="L58" s="719">
        <v>0.81395654540727791</v>
      </c>
      <c r="M58" s="718">
        <v>913.75832910999998</v>
      </c>
      <c r="N58" s="718">
        <v>-830.78644988999997</v>
      </c>
      <c r="O58" s="717"/>
      <c r="P58" s="509" t="s">
        <v>297</v>
      </c>
      <c r="Q58" s="506" t="s">
        <v>1035</v>
      </c>
      <c r="R58" s="488">
        <v>4189.2811935099999</v>
      </c>
      <c r="S58" s="488">
        <v>250.49898415000001</v>
      </c>
      <c r="T58" s="719">
        <v>0.31151392280000001</v>
      </c>
      <c r="U58" s="488">
        <v>4267.3151148000006</v>
      </c>
      <c r="V58" s="721">
        <v>100</v>
      </c>
      <c r="W58" s="488">
        <v>295</v>
      </c>
      <c r="X58" s="720">
        <v>21.340379632800001</v>
      </c>
      <c r="Y58" s="488">
        <v>1</v>
      </c>
      <c r="Z58" s="488">
        <v>0</v>
      </c>
      <c r="AA58" s="719">
        <v>0</v>
      </c>
      <c r="AB58" s="718">
        <v>910.66124566999997</v>
      </c>
      <c r="AC58" s="718">
        <v>-1013.37318478</v>
      </c>
    </row>
    <row r="59" spans="1:29" ht="14.5">
      <c r="A59" s="1111" t="s">
        <v>1036</v>
      </c>
      <c r="B59" s="1112"/>
      <c r="C59" s="488">
        <v>38675.384018299999</v>
      </c>
      <c r="D59" s="488">
        <v>13432.326191510001</v>
      </c>
      <c r="E59" s="719">
        <v>0.34642944731250003</v>
      </c>
      <c r="F59" s="488">
        <v>43672.284198779998</v>
      </c>
      <c r="G59" s="721">
        <v>16.200174097600001</v>
      </c>
      <c r="H59" s="488">
        <v>113562</v>
      </c>
      <c r="I59" s="720">
        <v>253.13797401990001</v>
      </c>
      <c r="J59" s="488">
        <v>22</v>
      </c>
      <c r="K59" s="488">
        <v>24360.927633387601</v>
      </c>
      <c r="L59" s="719"/>
      <c r="M59" s="718">
        <v>1271.4781534600002</v>
      </c>
      <c r="N59" s="718">
        <v>-1013.0063835300001</v>
      </c>
      <c r="O59" s="717"/>
      <c r="P59" s="1111" t="s">
        <v>1036</v>
      </c>
      <c r="Q59" s="1112"/>
      <c r="R59" s="488">
        <v>266162.80932984001</v>
      </c>
      <c r="S59" s="488">
        <v>148911.52817385001</v>
      </c>
      <c r="T59" s="719">
        <v>2.2087820466000001</v>
      </c>
      <c r="U59" s="488">
        <v>305414.00679951999</v>
      </c>
      <c r="V59" s="721">
        <v>130.77311235720001</v>
      </c>
      <c r="W59" s="488">
        <v>14698</v>
      </c>
      <c r="X59" s="720">
        <v>147.39848522220001</v>
      </c>
      <c r="Y59" s="488">
        <v>12</v>
      </c>
      <c r="Z59" s="488">
        <v>53810.055007873794</v>
      </c>
      <c r="AA59" s="719">
        <v>0.17618725339992614</v>
      </c>
      <c r="AB59" s="718">
        <v>1256.2499126499999</v>
      </c>
      <c r="AC59" s="718">
        <v>-1339.50958339</v>
      </c>
    </row>
    <row r="60" spans="1:29" ht="14.5">
      <c r="A60" s="503" t="s">
        <v>1041</v>
      </c>
      <c r="B60" s="504" t="s">
        <v>297</v>
      </c>
      <c r="C60" s="488" t="s">
        <v>297</v>
      </c>
      <c r="D60" s="488" t="s">
        <v>297</v>
      </c>
      <c r="E60" s="719" t="s">
        <v>297</v>
      </c>
      <c r="F60" s="488" t="s">
        <v>297</v>
      </c>
      <c r="G60" s="721" t="s">
        <v>297</v>
      </c>
      <c r="H60" s="488" t="s">
        <v>297</v>
      </c>
      <c r="I60" s="720" t="s">
        <v>297</v>
      </c>
      <c r="J60" s="488" t="s">
        <v>297</v>
      </c>
      <c r="K60" s="488" t="s">
        <v>297</v>
      </c>
      <c r="L60" s="719" t="s">
        <v>297</v>
      </c>
      <c r="M60" s="718" t="s">
        <v>297</v>
      </c>
      <c r="N60" s="718" t="s">
        <v>297</v>
      </c>
      <c r="O60" s="717"/>
      <c r="P60" s="503" t="s">
        <v>1042</v>
      </c>
      <c r="Q60" s="504" t="s">
        <v>297</v>
      </c>
      <c r="R60" s="488" t="s">
        <v>297</v>
      </c>
      <c r="S60" s="488" t="s">
        <v>297</v>
      </c>
      <c r="T60" s="719" t="s">
        <v>297</v>
      </c>
      <c r="U60" s="488" t="s">
        <v>297</v>
      </c>
      <c r="V60" s="721" t="s">
        <v>297</v>
      </c>
      <c r="W60" s="488" t="s">
        <v>297</v>
      </c>
      <c r="X60" s="720" t="s">
        <v>297</v>
      </c>
      <c r="Y60" s="488" t="s">
        <v>297</v>
      </c>
      <c r="Z60" s="488" t="s">
        <v>297</v>
      </c>
      <c r="AA60" s="719" t="s">
        <v>297</v>
      </c>
      <c r="AB60" s="718" t="s">
        <v>297</v>
      </c>
      <c r="AC60" s="718" t="s">
        <v>297</v>
      </c>
    </row>
    <row r="61" spans="1:29" ht="14.5">
      <c r="A61" s="505" t="s">
        <v>297</v>
      </c>
      <c r="B61" s="506" t="s">
        <v>1017</v>
      </c>
      <c r="C61" s="488">
        <v>18929.553275849998</v>
      </c>
      <c r="D61" s="488">
        <v>8959.1724575799999</v>
      </c>
      <c r="E61" s="719">
        <v>0.47157179199999999</v>
      </c>
      <c r="F61" s="488">
        <v>23123.43708019</v>
      </c>
      <c r="G61" s="721">
        <v>0.1190411799</v>
      </c>
      <c r="H61" s="488">
        <v>1137</v>
      </c>
      <c r="I61" s="720">
        <v>19.366364063100001</v>
      </c>
      <c r="J61" s="488">
        <v>3</v>
      </c>
      <c r="K61" s="488">
        <v>3527.6104071594</v>
      </c>
      <c r="L61" s="719">
        <v>0.15255562548620968</v>
      </c>
      <c r="M61" s="718">
        <v>5.35274465</v>
      </c>
      <c r="N61" s="718">
        <v>-2.3123336800000001</v>
      </c>
      <c r="O61" s="717"/>
      <c r="P61" s="505" t="s">
        <v>297</v>
      </c>
      <c r="Q61" s="506" t="s">
        <v>1017</v>
      </c>
      <c r="R61" s="488">
        <v>4594.04604053</v>
      </c>
      <c r="S61" s="488">
        <v>6398.9262565099998</v>
      </c>
      <c r="T61" s="719">
        <v>0.29704616119999999</v>
      </c>
      <c r="U61" s="488">
        <v>6806.7840971599999</v>
      </c>
      <c r="V61" s="721">
        <v>6.4211850200000004E-2</v>
      </c>
      <c r="W61" s="488">
        <v>513</v>
      </c>
      <c r="X61" s="720">
        <v>42.547443325800003</v>
      </c>
      <c r="Y61" s="488">
        <v>3</v>
      </c>
      <c r="Z61" s="488">
        <v>1580.5574389133001</v>
      </c>
      <c r="AA61" s="719">
        <v>0.23220325727280777</v>
      </c>
      <c r="AB61" s="718">
        <v>1.83505231</v>
      </c>
      <c r="AC61" s="718">
        <v>-0.28824580999999999</v>
      </c>
    </row>
    <row r="62" spans="1:29" ht="14.5">
      <c r="A62" s="507" t="s">
        <v>297</v>
      </c>
      <c r="B62" s="508" t="s">
        <v>1018</v>
      </c>
      <c r="C62" s="488">
        <v>2557.2809047600003</v>
      </c>
      <c r="D62" s="488">
        <v>1272.1620103399998</v>
      </c>
      <c r="E62" s="719">
        <v>0.1077548787</v>
      </c>
      <c r="F62" s="488">
        <v>2690.76217937</v>
      </c>
      <c r="G62" s="721">
        <v>7.3843315600000001E-2</v>
      </c>
      <c r="H62" s="488">
        <v>147</v>
      </c>
      <c r="I62" s="720">
        <v>19.3583787331</v>
      </c>
      <c r="J62" s="488">
        <v>3</v>
      </c>
      <c r="K62" s="488">
        <v>298.11369896640002</v>
      </c>
      <c r="L62" s="719">
        <v>0.11079154495779285</v>
      </c>
      <c r="M62" s="718">
        <v>0.35267553999999995</v>
      </c>
      <c r="N62" s="718">
        <v>-0.12853732000000001</v>
      </c>
      <c r="O62" s="717"/>
      <c r="P62" s="507" t="s">
        <v>297</v>
      </c>
      <c r="Q62" s="508" t="s">
        <v>1019</v>
      </c>
      <c r="R62" s="488">
        <v>3882.0059626900002</v>
      </c>
      <c r="S62" s="488">
        <v>4657.0349082499997</v>
      </c>
      <c r="T62" s="719">
        <v>0.36087805280000002</v>
      </c>
      <c r="U62" s="488">
        <v>5866.7672991499994</v>
      </c>
      <c r="V62" s="721">
        <v>5.5056600300000001E-2</v>
      </c>
      <c r="W62" s="488">
        <v>372</v>
      </c>
      <c r="X62" s="720">
        <v>43.065675042700001</v>
      </c>
      <c r="Y62" s="488">
        <v>3</v>
      </c>
      <c r="Z62" s="488">
        <v>1367.0093576583999</v>
      </c>
      <c r="AA62" s="719">
        <v>0.23300896182748848</v>
      </c>
      <c r="AB62" s="718">
        <v>1.3876289099999999</v>
      </c>
      <c r="AC62" s="718">
        <v>-9.7928870000000001E-2</v>
      </c>
    </row>
    <row r="63" spans="1:29" ht="14.5">
      <c r="A63" s="507" t="s">
        <v>297</v>
      </c>
      <c r="B63" s="508" t="s">
        <v>1020</v>
      </c>
      <c r="C63" s="488">
        <v>16372.272371090001</v>
      </c>
      <c r="D63" s="488">
        <v>7687.0104472399998</v>
      </c>
      <c r="E63" s="719">
        <v>0.5317816823</v>
      </c>
      <c r="F63" s="488">
        <v>20432.674900819999</v>
      </c>
      <c r="G63" s="721">
        <v>0.1249932495</v>
      </c>
      <c r="H63" s="488">
        <v>990</v>
      </c>
      <c r="I63" s="720">
        <v>19.367415644699999</v>
      </c>
      <c r="J63" s="488">
        <v>3</v>
      </c>
      <c r="K63" s="488">
        <v>3229.4967081929999</v>
      </c>
      <c r="L63" s="719">
        <v>0.15805550295636497</v>
      </c>
      <c r="M63" s="718">
        <v>5.0000691100000001</v>
      </c>
      <c r="N63" s="718">
        <v>-2.1837963599999997</v>
      </c>
      <c r="O63" s="717"/>
      <c r="P63" s="507" t="s">
        <v>297</v>
      </c>
      <c r="Q63" s="508" t="s">
        <v>1021</v>
      </c>
      <c r="R63" s="488">
        <v>712.04007783999998</v>
      </c>
      <c r="S63" s="488">
        <v>1741.8913482600001</v>
      </c>
      <c r="T63" s="719">
        <v>0.12638835979999999</v>
      </c>
      <c r="U63" s="488">
        <v>940.01679801</v>
      </c>
      <c r="V63" s="721">
        <v>0.1213509577</v>
      </c>
      <c r="W63" s="488">
        <v>182</v>
      </c>
      <c r="X63" s="720">
        <v>39.313091666600002</v>
      </c>
      <c r="Y63" s="488">
        <v>2</v>
      </c>
      <c r="Z63" s="488">
        <v>213.54808125490001</v>
      </c>
      <c r="AA63" s="719">
        <v>0.22717475018210076</v>
      </c>
      <c r="AB63" s="718">
        <v>0.44742340000000003</v>
      </c>
      <c r="AC63" s="718">
        <v>-0.19031693999999999</v>
      </c>
    </row>
    <row r="64" spans="1:29" ht="14.5">
      <c r="A64" s="507" t="s">
        <v>297</v>
      </c>
      <c r="B64" s="506" t="s">
        <v>1022</v>
      </c>
      <c r="C64" s="488">
        <v>20745.618264549998</v>
      </c>
      <c r="D64" s="488">
        <v>17005.367989490001</v>
      </c>
      <c r="E64" s="719">
        <v>0.22003794309999999</v>
      </c>
      <c r="F64" s="488">
        <v>24365.190542080003</v>
      </c>
      <c r="G64" s="721">
        <v>0.20157379210000001</v>
      </c>
      <c r="H64" s="488">
        <v>1339</v>
      </c>
      <c r="I64" s="720">
        <v>21.536528434699999</v>
      </c>
      <c r="J64" s="488">
        <v>3</v>
      </c>
      <c r="K64" s="488">
        <v>5838.7747283787003</v>
      </c>
      <c r="L64" s="719">
        <v>0.2396359149457428</v>
      </c>
      <c r="M64" s="718">
        <v>10.772824869999999</v>
      </c>
      <c r="N64" s="718">
        <v>-5.6230615199999994</v>
      </c>
      <c r="O64" s="717"/>
      <c r="P64" s="507" t="s">
        <v>297</v>
      </c>
      <c r="Q64" s="506" t="s">
        <v>1022</v>
      </c>
      <c r="R64" s="488">
        <v>2412.76155354</v>
      </c>
      <c r="S64" s="488">
        <v>3058.16261773</v>
      </c>
      <c r="T64" s="719">
        <v>0.2725505412</v>
      </c>
      <c r="U64" s="488">
        <v>3354.3740356100002</v>
      </c>
      <c r="V64" s="721">
        <v>0.18114976520000001</v>
      </c>
      <c r="W64" s="488">
        <v>295</v>
      </c>
      <c r="X64" s="720">
        <v>39.487681841700002</v>
      </c>
      <c r="Y64" s="488">
        <v>1</v>
      </c>
      <c r="Z64" s="488">
        <v>926.08367386290001</v>
      </c>
      <c r="AA64" s="719">
        <v>0.27608241180965665</v>
      </c>
      <c r="AB64" s="718">
        <v>2.3950671800000003</v>
      </c>
      <c r="AC64" s="718">
        <v>-0.32723770000000002</v>
      </c>
    </row>
    <row r="65" spans="1:29" ht="14.5">
      <c r="A65" s="507" t="s">
        <v>297</v>
      </c>
      <c r="B65" s="506" t="s">
        <v>1023</v>
      </c>
      <c r="C65" s="488">
        <v>22460.98947144</v>
      </c>
      <c r="D65" s="488">
        <v>20238.761415459998</v>
      </c>
      <c r="E65" s="719">
        <v>0.21031297900000001</v>
      </c>
      <c r="F65" s="488">
        <v>26528.136736880002</v>
      </c>
      <c r="G65" s="721">
        <v>0.36704944519999999</v>
      </c>
      <c r="H65" s="488">
        <v>1883</v>
      </c>
      <c r="I65" s="720">
        <v>24.643752166100001</v>
      </c>
      <c r="J65" s="488">
        <v>3</v>
      </c>
      <c r="K65" s="488">
        <v>10461.972107182601</v>
      </c>
      <c r="L65" s="719">
        <v>0.39437266970349016</v>
      </c>
      <c r="M65" s="718">
        <v>24.06148598</v>
      </c>
      <c r="N65" s="718">
        <v>-18.568661239999997</v>
      </c>
      <c r="O65" s="717"/>
      <c r="P65" s="507" t="s">
        <v>297</v>
      </c>
      <c r="Q65" s="506" t="s">
        <v>1023</v>
      </c>
      <c r="R65" s="488">
        <v>1351.2802405899999</v>
      </c>
      <c r="S65" s="488">
        <v>4414.2174329099998</v>
      </c>
      <c r="T65" s="719">
        <v>0.14727341159999999</v>
      </c>
      <c r="U65" s="488">
        <v>2041.1957342999999</v>
      </c>
      <c r="V65" s="721">
        <v>0.3798489578</v>
      </c>
      <c r="W65" s="488">
        <v>416</v>
      </c>
      <c r="X65" s="720">
        <v>36.128077217799998</v>
      </c>
      <c r="Y65" s="488">
        <v>2</v>
      </c>
      <c r="Z65" s="488">
        <v>791.7615828516</v>
      </c>
      <c r="AA65" s="719">
        <v>0.38789106284465352</v>
      </c>
      <c r="AB65" s="718">
        <v>2.7586628700000002</v>
      </c>
      <c r="AC65" s="718">
        <v>-1.1654679999999999</v>
      </c>
    </row>
    <row r="66" spans="1:29" ht="14.5">
      <c r="A66" s="507" t="s">
        <v>297</v>
      </c>
      <c r="B66" s="506" t="s">
        <v>1024</v>
      </c>
      <c r="C66" s="488">
        <v>7701.5313222299992</v>
      </c>
      <c r="D66" s="488">
        <v>1220.69169392</v>
      </c>
      <c r="E66" s="719">
        <v>0.49551371970000002</v>
      </c>
      <c r="F66" s="488">
        <v>8306.734653810001</v>
      </c>
      <c r="G66" s="721">
        <v>0.61159253589999996</v>
      </c>
      <c r="H66" s="488">
        <v>692</v>
      </c>
      <c r="I66" s="720">
        <v>15.2354385312</v>
      </c>
      <c r="J66" s="488">
        <v>3</v>
      </c>
      <c r="K66" s="488">
        <v>1974.9563818069</v>
      </c>
      <c r="L66" s="719">
        <v>0.23775363775476546</v>
      </c>
      <c r="M66" s="718">
        <v>7.8500969800000009</v>
      </c>
      <c r="N66" s="718">
        <v>-2.0198943799999998</v>
      </c>
      <c r="O66" s="717"/>
      <c r="P66" s="507" t="s">
        <v>297</v>
      </c>
      <c r="Q66" s="506" t="s">
        <v>1024</v>
      </c>
      <c r="R66" s="488">
        <v>172.42160996999999</v>
      </c>
      <c r="S66" s="488">
        <v>458.59894080000004</v>
      </c>
      <c r="T66" s="719">
        <v>0.1764005995</v>
      </c>
      <c r="U66" s="488">
        <v>253.87256588</v>
      </c>
      <c r="V66" s="721">
        <v>0.61050790070000005</v>
      </c>
      <c r="W66" s="488">
        <v>35</v>
      </c>
      <c r="X66" s="720">
        <v>36.149300509100001</v>
      </c>
      <c r="Y66" s="488">
        <v>1</v>
      </c>
      <c r="Z66" s="488">
        <v>113.1932048484</v>
      </c>
      <c r="AA66" s="719">
        <v>0.44586623393527269</v>
      </c>
      <c r="AB66" s="718">
        <v>0.55628432999999999</v>
      </c>
      <c r="AC66" s="718">
        <v>-0.13899388000000001</v>
      </c>
    </row>
    <row r="67" spans="1:29" ht="14.5">
      <c r="A67" s="507" t="s">
        <v>297</v>
      </c>
      <c r="B67" s="506" t="s">
        <v>1025</v>
      </c>
      <c r="C67" s="488">
        <v>10516.976163969999</v>
      </c>
      <c r="D67" s="488">
        <v>6159.9665967499996</v>
      </c>
      <c r="E67" s="719">
        <v>0.23858324610000001</v>
      </c>
      <c r="F67" s="488">
        <v>11857.56665742</v>
      </c>
      <c r="G67" s="721">
        <v>1.2862538882000001</v>
      </c>
      <c r="H67" s="488">
        <v>3068</v>
      </c>
      <c r="I67" s="720">
        <v>25.191387750499999</v>
      </c>
      <c r="J67" s="488">
        <v>3</v>
      </c>
      <c r="K67" s="488">
        <v>6713.0814283768996</v>
      </c>
      <c r="L67" s="719">
        <v>0.5661432587584162</v>
      </c>
      <c r="M67" s="718">
        <v>38.13949289</v>
      </c>
      <c r="N67" s="718">
        <v>-29.708533020000001</v>
      </c>
      <c r="O67" s="717"/>
      <c r="P67" s="507" t="s">
        <v>297</v>
      </c>
      <c r="Q67" s="506" t="s">
        <v>1025</v>
      </c>
      <c r="R67" s="488">
        <v>399.61810250999997</v>
      </c>
      <c r="S67" s="488">
        <v>1038.1687291799999</v>
      </c>
      <c r="T67" s="719">
        <v>0.23155630420000001</v>
      </c>
      <c r="U67" s="488">
        <v>656.58843151999997</v>
      </c>
      <c r="V67" s="721">
        <v>1.2186786713</v>
      </c>
      <c r="W67" s="488">
        <v>394</v>
      </c>
      <c r="X67" s="720">
        <v>33.974957463099997</v>
      </c>
      <c r="Y67" s="488">
        <v>2</v>
      </c>
      <c r="Z67" s="488">
        <v>425.26035077539996</v>
      </c>
      <c r="AA67" s="719">
        <v>0.64768175977594322</v>
      </c>
      <c r="AB67" s="718">
        <v>2.6711242000000004</v>
      </c>
      <c r="AC67" s="718">
        <v>-1.12620707</v>
      </c>
    </row>
    <row r="68" spans="1:29" ht="14.5">
      <c r="A68" s="507" t="s">
        <v>297</v>
      </c>
      <c r="B68" s="508" t="s">
        <v>1026</v>
      </c>
      <c r="C68" s="488">
        <v>7953.1245429099999</v>
      </c>
      <c r="D68" s="488">
        <v>5444.18701599</v>
      </c>
      <c r="E68" s="719">
        <v>0.2182433017</v>
      </c>
      <c r="F68" s="488">
        <v>9019.2726282399999</v>
      </c>
      <c r="G68" s="721">
        <v>1.0644281984999999</v>
      </c>
      <c r="H68" s="488">
        <v>2621</v>
      </c>
      <c r="I68" s="720">
        <v>25.149022862300001</v>
      </c>
      <c r="J68" s="488">
        <v>3</v>
      </c>
      <c r="K68" s="488">
        <v>5003.8655542424003</v>
      </c>
      <c r="L68" s="719">
        <v>0.55479701750836674</v>
      </c>
      <c r="M68" s="718">
        <v>23.7494607</v>
      </c>
      <c r="N68" s="718">
        <v>-18.221675920000003</v>
      </c>
      <c r="O68" s="717"/>
      <c r="P68" s="507" t="s">
        <v>297</v>
      </c>
      <c r="Q68" s="508" t="s">
        <v>1026</v>
      </c>
      <c r="R68" s="488">
        <v>365.56550738999999</v>
      </c>
      <c r="S68" s="488">
        <v>931.9327055</v>
      </c>
      <c r="T68" s="719">
        <v>0.23234599780000001</v>
      </c>
      <c r="U68" s="488">
        <v>596.22764199000005</v>
      </c>
      <c r="V68" s="721">
        <v>1.1089390577</v>
      </c>
      <c r="W68" s="488">
        <v>336</v>
      </c>
      <c r="X68" s="720">
        <v>33.599052038099998</v>
      </c>
      <c r="Y68" s="488">
        <v>1</v>
      </c>
      <c r="Z68" s="488">
        <v>357.50709136720002</v>
      </c>
      <c r="AA68" s="719">
        <v>0.59961509025976378</v>
      </c>
      <c r="AB68" s="718">
        <v>2.1482035600000002</v>
      </c>
      <c r="AC68" s="718">
        <v>-0.87343364000000001</v>
      </c>
    </row>
    <row r="69" spans="1:29" ht="14.5">
      <c r="A69" s="507" t="s">
        <v>297</v>
      </c>
      <c r="B69" s="508" t="s">
        <v>1027</v>
      </c>
      <c r="C69" s="488">
        <v>2563.8516210600001</v>
      </c>
      <c r="D69" s="488">
        <v>715.77958076000004</v>
      </c>
      <c r="E69" s="719">
        <v>0.39328794030000003</v>
      </c>
      <c r="F69" s="488">
        <v>2838.2940291800001</v>
      </c>
      <c r="G69" s="721">
        <v>1.99115139</v>
      </c>
      <c r="H69" s="488">
        <v>447</v>
      </c>
      <c r="I69" s="720">
        <v>25.326011039499999</v>
      </c>
      <c r="J69" s="488">
        <v>3</v>
      </c>
      <c r="K69" s="488">
        <v>1709.2158741344999</v>
      </c>
      <c r="L69" s="719">
        <v>0.60219831228278431</v>
      </c>
      <c r="M69" s="718">
        <v>14.390032189999999</v>
      </c>
      <c r="N69" s="718">
        <v>-11.4868571</v>
      </c>
      <c r="O69" s="717"/>
      <c r="P69" s="507" t="s">
        <v>297</v>
      </c>
      <c r="Q69" s="508" t="s">
        <v>1027</v>
      </c>
      <c r="R69" s="488">
        <v>34.052595119999999</v>
      </c>
      <c r="S69" s="488">
        <v>106.23602368</v>
      </c>
      <c r="T69" s="719">
        <v>0.22462888710000001</v>
      </c>
      <c r="U69" s="488">
        <v>60.360789529999998</v>
      </c>
      <c r="V69" s="721">
        <v>2.3026570546</v>
      </c>
      <c r="W69" s="488">
        <v>59</v>
      </c>
      <c r="X69" s="720">
        <v>37.688050133399997</v>
      </c>
      <c r="Y69" s="488">
        <v>4</v>
      </c>
      <c r="Z69" s="488">
        <v>67.753259408199995</v>
      </c>
      <c r="AA69" s="719">
        <v>1.1224713913744593</v>
      </c>
      <c r="AB69" s="718">
        <v>0.52292064000000005</v>
      </c>
      <c r="AC69" s="718">
        <v>-0.25277342999999997</v>
      </c>
    </row>
    <row r="70" spans="1:29" ht="14.5">
      <c r="A70" s="507" t="s">
        <v>297</v>
      </c>
      <c r="B70" s="506" t="s">
        <v>1028</v>
      </c>
      <c r="C70" s="488">
        <v>3279.6655821899999</v>
      </c>
      <c r="D70" s="488">
        <v>2601.6186964699996</v>
      </c>
      <c r="E70" s="719">
        <v>0.26650702729999998</v>
      </c>
      <c r="F70" s="488">
        <v>3973.5486683499998</v>
      </c>
      <c r="G70" s="721">
        <v>4.3532966151999997</v>
      </c>
      <c r="H70" s="488">
        <v>674</v>
      </c>
      <c r="I70" s="720">
        <v>25.068836947400001</v>
      </c>
      <c r="J70" s="488">
        <v>2</v>
      </c>
      <c r="K70" s="488">
        <v>2801.3408217456004</v>
      </c>
      <c r="L70" s="719">
        <v>0.70499723435093742</v>
      </c>
      <c r="M70" s="718">
        <v>44.447499569999998</v>
      </c>
      <c r="N70" s="718">
        <v>-21.51297241</v>
      </c>
      <c r="O70" s="717"/>
      <c r="P70" s="507" t="s">
        <v>297</v>
      </c>
      <c r="Q70" s="506" t="s">
        <v>1028</v>
      </c>
      <c r="R70" s="488">
        <v>153.92870987000001</v>
      </c>
      <c r="S70" s="488">
        <v>232.19922984000002</v>
      </c>
      <c r="T70" s="719">
        <v>0.13301654409999999</v>
      </c>
      <c r="U70" s="488">
        <v>184.81504953999999</v>
      </c>
      <c r="V70" s="721">
        <v>5.2626270273999998</v>
      </c>
      <c r="W70" s="488">
        <v>80</v>
      </c>
      <c r="X70" s="720">
        <v>30.975592888600001</v>
      </c>
      <c r="Y70" s="488">
        <v>3</v>
      </c>
      <c r="Z70" s="488">
        <v>205.49136422359999</v>
      </c>
      <c r="AA70" s="719">
        <v>1.1118757089049989</v>
      </c>
      <c r="AB70" s="718">
        <v>3.1125020600000002</v>
      </c>
      <c r="AC70" s="718">
        <v>-6.8887608799999995</v>
      </c>
    </row>
    <row r="71" spans="1:29" ht="14.5">
      <c r="A71" s="507" t="s">
        <v>297</v>
      </c>
      <c r="B71" s="508" t="s">
        <v>1029</v>
      </c>
      <c r="C71" s="488">
        <v>2436.9644177099999</v>
      </c>
      <c r="D71" s="488">
        <v>2046.2641223099999</v>
      </c>
      <c r="E71" s="719">
        <v>0.2516913046</v>
      </c>
      <c r="F71" s="488">
        <v>2951.10885426</v>
      </c>
      <c r="G71" s="721">
        <v>3.6100145870999998</v>
      </c>
      <c r="H71" s="488">
        <v>441</v>
      </c>
      <c r="I71" s="720">
        <v>24.2053279862</v>
      </c>
      <c r="J71" s="488">
        <v>2</v>
      </c>
      <c r="K71" s="488">
        <v>1986.6218575065</v>
      </c>
      <c r="L71" s="719">
        <v>0.67317810206789264</v>
      </c>
      <c r="M71" s="718">
        <v>25.958192620000002</v>
      </c>
      <c r="N71" s="718">
        <v>-16.491424980000001</v>
      </c>
      <c r="O71" s="717"/>
      <c r="P71" s="507" t="s">
        <v>297</v>
      </c>
      <c r="Q71" s="508" t="s">
        <v>1029</v>
      </c>
      <c r="R71" s="488">
        <v>87.397783140000001</v>
      </c>
      <c r="S71" s="488">
        <v>188.43394266999999</v>
      </c>
      <c r="T71" s="719">
        <v>0.100667326</v>
      </c>
      <c r="U71" s="488">
        <v>106.36692484999999</v>
      </c>
      <c r="V71" s="721">
        <v>3.0463205193</v>
      </c>
      <c r="W71" s="488">
        <v>48</v>
      </c>
      <c r="X71" s="720">
        <v>28.210609325499998</v>
      </c>
      <c r="Y71" s="488">
        <v>2</v>
      </c>
      <c r="Z71" s="488">
        <v>86.939793074799994</v>
      </c>
      <c r="AA71" s="719">
        <v>0.81735739937394647</v>
      </c>
      <c r="AB71" s="718">
        <v>0.87031008999999993</v>
      </c>
      <c r="AC71" s="718">
        <v>-0.30883090999999996</v>
      </c>
    </row>
    <row r="72" spans="1:29" ht="14.5">
      <c r="A72" s="507" t="s">
        <v>297</v>
      </c>
      <c r="B72" s="508" t="s">
        <v>1030</v>
      </c>
      <c r="C72" s="488">
        <v>842.70116447999999</v>
      </c>
      <c r="D72" s="488">
        <v>555.35457415999997</v>
      </c>
      <c r="E72" s="719">
        <v>0.32109716329999999</v>
      </c>
      <c r="F72" s="488">
        <v>1022.43981409</v>
      </c>
      <c r="G72" s="721">
        <v>6.4986612067999996</v>
      </c>
      <c r="H72" s="488">
        <v>233</v>
      </c>
      <c r="I72" s="720">
        <v>27.5612173361</v>
      </c>
      <c r="J72" s="488">
        <v>2</v>
      </c>
      <c r="K72" s="488">
        <v>814.71896423909993</v>
      </c>
      <c r="L72" s="719">
        <v>0.79683806617431319</v>
      </c>
      <c r="M72" s="718">
        <v>18.48930695</v>
      </c>
      <c r="N72" s="718">
        <v>-5.02154743</v>
      </c>
      <c r="O72" s="717"/>
      <c r="P72" s="507" t="s">
        <v>297</v>
      </c>
      <c r="Q72" s="508" t="s">
        <v>1030</v>
      </c>
      <c r="R72" s="488">
        <v>66.53092672999999</v>
      </c>
      <c r="S72" s="488">
        <v>43.765287170000001</v>
      </c>
      <c r="T72" s="719">
        <v>0.27229794959999998</v>
      </c>
      <c r="U72" s="488">
        <v>78.44812469</v>
      </c>
      <c r="V72" s="721">
        <v>8.2676919505999997</v>
      </c>
      <c r="W72" s="488">
        <v>33</v>
      </c>
      <c r="X72" s="720">
        <v>34.724602824000002</v>
      </c>
      <c r="Y72" s="488">
        <v>4</v>
      </c>
      <c r="Z72" s="488">
        <v>118.55157114879999</v>
      </c>
      <c r="AA72" s="719">
        <v>1.5112097531620421</v>
      </c>
      <c r="AB72" s="718">
        <v>2.2421919700000004</v>
      </c>
      <c r="AC72" s="718">
        <v>-6.5799299699999994</v>
      </c>
    </row>
    <row r="73" spans="1:29" ht="14.5">
      <c r="A73" s="507" t="s">
        <v>297</v>
      </c>
      <c r="B73" s="506" t="s">
        <v>1031</v>
      </c>
      <c r="C73" s="488">
        <v>1978.59388345</v>
      </c>
      <c r="D73" s="488">
        <v>459.76005418</v>
      </c>
      <c r="E73" s="719">
        <v>0.42977869990000001</v>
      </c>
      <c r="F73" s="488">
        <v>2175.6560357399999</v>
      </c>
      <c r="G73" s="721">
        <v>22.347665218300001</v>
      </c>
      <c r="H73" s="488">
        <v>1205</v>
      </c>
      <c r="I73" s="720">
        <v>23.6678760219</v>
      </c>
      <c r="J73" s="488">
        <v>2</v>
      </c>
      <c r="K73" s="488">
        <v>2791.8990834308001</v>
      </c>
      <c r="L73" s="719">
        <v>1.2832447030080283</v>
      </c>
      <c r="M73" s="718">
        <v>110.77537840000001</v>
      </c>
      <c r="N73" s="718">
        <v>-71.798441879999999</v>
      </c>
      <c r="O73" s="717"/>
      <c r="P73" s="507" t="s">
        <v>297</v>
      </c>
      <c r="Q73" s="506" t="s">
        <v>1031</v>
      </c>
      <c r="R73" s="488">
        <v>79.939386949999999</v>
      </c>
      <c r="S73" s="488">
        <v>88.411980849999992</v>
      </c>
      <c r="T73" s="719">
        <v>0.27437223669999999</v>
      </c>
      <c r="U73" s="488">
        <v>104.19717989</v>
      </c>
      <c r="V73" s="721">
        <v>22.803317478</v>
      </c>
      <c r="W73" s="488">
        <v>173</v>
      </c>
      <c r="X73" s="720">
        <v>31.779917552200001</v>
      </c>
      <c r="Y73" s="488">
        <v>2</v>
      </c>
      <c r="Z73" s="488">
        <v>157.54491852160001</v>
      </c>
      <c r="AA73" s="719">
        <v>1.511988315690681</v>
      </c>
      <c r="AB73" s="718">
        <v>7.3570971799999993</v>
      </c>
      <c r="AC73" s="718">
        <v>-1.4769218100000001</v>
      </c>
    </row>
    <row r="74" spans="1:29" ht="14.5">
      <c r="A74" s="507" t="s">
        <v>297</v>
      </c>
      <c r="B74" s="508" t="s">
        <v>1032</v>
      </c>
      <c r="C74" s="488">
        <v>727.55242658999998</v>
      </c>
      <c r="D74" s="488">
        <v>364.90172191000005</v>
      </c>
      <c r="E74" s="719">
        <v>0.40558515950000001</v>
      </c>
      <c r="F74" s="488">
        <v>875.0160440599999</v>
      </c>
      <c r="G74" s="721">
        <v>12.5612016413</v>
      </c>
      <c r="H74" s="488">
        <v>1088</v>
      </c>
      <c r="I74" s="720">
        <v>22.266036235400001</v>
      </c>
      <c r="J74" s="488">
        <v>2</v>
      </c>
      <c r="K74" s="488">
        <v>749.93742449759998</v>
      </c>
      <c r="L74" s="719">
        <v>0.85705562725222073</v>
      </c>
      <c r="M74" s="718">
        <v>24.45415642</v>
      </c>
      <c r="N74" s="718">
        <v>-8.2207008100000003</v>
      </c>
      <c r="O74" s="717"/>
      <c r="P74" s="507" t="s">
        <v>297</v>
      </c>
      <c r="Q74" s="508" t="s">
        <v>1032</v>
      </c>
      <c r="R74" s="488">
        <v>56.420779840000002</v>
      </c>
      <c r="S74" s="488">
        <v>81.857191450000002</v>
      </c>
      <c r="T74" s="719">
        <v>0.26655280539999998</v>
      </c>
      <c r="U74" s="488">
        <v>78.24004386</v>
      </c>
      <c r="V74" s="721">
        <v>16.382978490399999</v>
      </c>
      <c r="W74" s="488">
        <v>160</v>
      </c>
      <c r="X74" s="720">
        <v>33.013239921299999</v>
      </c>
      <c r="Y74" s="488">
        <v>1</v>
      </c>
      <c r="Z74" s="488">
        <v>117.4614607004</v>
      </c>
      <c r="AA74" s="719">
        <v>1.5012959464923286</v>
      </c>
      <c r="AB74" s="718">
        <v>4.2114692300000005</v>
      </c>
      <c r="AC74" s="718">
        <v>-1.4015303100000001</v>
      </c>
    </row>
    <row r="75" spans="1:29" ht="14.5">
      <c r="A75" s="507" t="s">
        <v>297</v>
      </c>
      <c r="B75" s="508" t="s">
        <v>1033</v>
      </c>
      <c r="C75" s="488">
        <v>708.56681191999996</v>
      </c>
      <c r="D75" s="488">
        <v>80.783840099999992</v>
      </c>
      <c r="E75" s="719">
        <v>0.5646573882</v>
      </c>
      <c r="F75" s="488">
        <v>754.18418366999992</v>
      </c>
      <c r="G75" s="721">
        <v>23.916973731700001</v>
      </c>
      <c r="H75" s="488">
        <v>45</v>
      </c>
      <c r="I75" s="720">
        <v>31.9350856595</v>
      </c>
      <c r="J75" s="488">
        <v>2</v>
      </c>
      <c r="K75" s="488">
        <v>1632.2096416970001</v>
      </c>
      <c r="L75" s="719">
        <v>2.1642056105636764</v>
      </c>
      <c r="M75" s="718">
        <v>58.08676964</v>
      </c>
      <c r="N75" s="718">
        <v>-53.359711500000003</v>
      </c>
      <c r="O75" s="717"/>
      <c r="P75" s="507" t="s">
        <v>297</v>
      </c>
      <c r="Q75" s="508" t="s">
        <v>1033</v>
      </c>
      <c r="R75" s="488">
        <v>0</v>
      </c>
      <c r="S75" s="488">
        <v>3.6482805899999997</v>
      </c>
      <c r="T75" s="719">
        <v>0.37517279059999997</v>
      </c>
      <c r="U75" s="488">
        <v>1.3687356100000001</v>
      </c>
      <c r="V75" s="721">
        <v>25.7497795721</v>
      </c>
      <c r="W75" s="488">
        <v>8</v>
      </c>
      <c r="X75" s="720">
        <v>0</v>
      </c>
      <c r="Y75" s="488">
        <v>3</v>
      </c>
      <c r="Z75" s="488">
        <v>0</v>
      </c>
      <c r="AA75" s="719">
        <v>0</v>
      </c>
      <c r="AB75" s="718">
        <v>0</v>
      </c>
      <c r="AC75" s="718">
        <v>-7.9662999999999999E-4</v>
      </c>
    </row>
    <row r="76" spans="1:29" ht="14.5">
      <c r="A76" s="507" t="s">
        <v>297</v>
      </c>
      <c r="B76" s="508" t="s">
        <v>1034</v>
      </c>
      <c r="C76" s="488">
        <v>542.47464494000008</v>
      </c>
      <c r="D76" s="488">
        <v>14.074492169999999</v>
      </c>
      <c r="E76" s="719">
        <v>0.28286371269999999</v>
      </c>
      <c r="F76" s="488">
        <v>546.45580800999994</v>
      </c>
      <c r="G76" s="721">
        <v>35.8524443369</v>
      </c>
      <c r="H76" s="488">
        <v>72</v>
      </c>
      <c r="I76" s="720">
        <v>14.502694915199999</v>
      </c>
      <c r="J76" s="488">
        <v>1</v>
      </c>
      <c r="K76" s="488">
        <v>409.75201723619995</v>
      </c>
      <c r="L76" s="719">
        <v>0.74983559737130956</v>
      </c>
      <c r="M76" s="718">
        <v>28.234452340000001</v>
      </c>
      <c r="N76" s="718">
        <v>-10.218029570000001</v>
      </c>
      <c r="O76" s="717"/>
      <c r="P76" s="507" t="s">
        <v>297</v>
      </c>
      <c r="Q76" s="508" t="s">
        <v>1034</v>
      </c>
      <c r="R76" s="488">
        <v>23.518607109999998</v>
      </c>
      <c r="S76" s="488">
        <v>2.9065088100000001</v>
      </c>
      <c r="T76" s="719">
        <v>0.36806814630000001</v>
      </c>
      <c r="U76" s="488">
        <v>24.588400420000003</v>
      </c>
      <c r="V76" s="721">
        <v>43.0687543461</v>
      </c>
      <c r="W76" s="488">
        <v>5</v>
      </c>
      <c r="X76" s="720">
        <v>29.6245560602</v>
      </c>
      <c r="Y76" s="488">
        <v>5</v>
      </c>
      <c r="Z76" s="488">
        <v>40.0834578212</v>
      </c>
      <c r="AA76" s="719">
        <v>1.6301775282867301</v>
      </c>
      <c r="AB76" s="718">
        <v>3.1456279500000002</v>
      </c>
      <c r="AC76" s="718">
        <v>-7.4594869999999994E-2</v>
      </c>
    </row>
    <row r="77" spans="1:29" ht="14.5">
      <c r="A77" s="509" t="s">
        <v>297</v>
      </c>
      <c r="B77" s="506" t="s">
        <v>1035</v>
      </c>
      <c r="C77" s="488">
        <v>1856.6542986300001</v>
      </c>
      <c r="D77" s="488">
        <v>250.20886071999999</v>
      </c>
      <c r="E77" s="719">
        <v>0.15827239539999999</v>
      </c>
      <c r="F77" s="488">
        <v>1896.8462141800001</v>
      </c>
      <c r="G77" s="721">
        <v>100</v>
      </c>
      <c r="H77" s="488">
        <v>274</v>
      </c>
      <c r="I77" s="720">
        <v>36.654582243900002</v>
      </c>
      <c r="J77" s="488">
        <v>2</v>
      </c>
      <c r="K77" s="488">
        <v>1986.8743264187001</v>
      </c>
      <c r="L77" s="719">
        <v>1.0474619985350888</v>
      </c>
      <c r="M77" s="718">
        <v>829.52942036000002</v>
      </c>
      <c r="N77" s="718">
        <v>-779.19634761999998</v>
      </c>
      <c r="O77" s="717"/>
      <c r="P77" s="509" t="s">
        <v>297</v>
      </c>
      <c r="Q77" s="506" t="s">
        <v>1035</v>
      </c>
      <c r="R77" s="488">
        <v>15.59818248</v>
      </c>
      <c r="S77" s="488">
        <v>72.65798156999999</v>
      </c>
      <c r="T77" s="719">
        <v>0.25183729389999998</v>
      </c>
      <c r="U77" s="488">
        <v>33.896171939999995</v>
      </c>
      <c r="V77" s="721">
        <v>100</v>
      </c>
      <c r="W77" s="488">
        <v>25</v>
      </c>
      <c r="X77" s="720">
        <v>26.408659519099999</v>
      </c>
      <c r="Y77" s="488">
        <v>1</v>
      </c>
      <c r="Z77" s="488">
        <v>0</v>
      </c>
      <c r="AA77" s="719">
        <v>0</v>
      </c>
      <c r="AB77" s="718">
        <v>8.9515246099999999</v>
      </c>
      <c r="AC77" s="718">
        <v>-16.22836075</v>
      </c>
    </row>
    <row r="78" spans="1:29" ht="14.5">
      <c r="A78" s="1111" t="s">
        <v>1036</v>
      </c>
      <c r="B78" s="1112"/>
      <c r="C78" s="488">
        <v>87469.582262309996</v>
      </c>
      <c r="D78" s="488">
        <v>56895.547764570001</v>
      </c>
      <c r="E78" s="719">
        <v>0.31132222531249998</v>
      </c>
      <c r="F78" s="488">
        <v>102227.11658865001</v>
      </c>
      <c r="G78" s="721">
        <v>16.160809084349999</v>
      </c>
      <c r="H78" s="488">
        <v>10272</v>
      </c>
      <c r="I78" s="720">
        <v>191.36476615880005</v>
      </c>
      <c r="J78" s="488">
        <v>21</v>
      </c>
      <c r="K78" s="488">
        <v>36096.509284499603</v>
      </c>
      <c r="L78" s="719"/>
      <c r="M78" s="718">
        <v>1070.9289437</v>
      </c>
      <c r="N78" s="718">
        <v>-930.74024574999999</v>
      </c>
      <c r="O78" s="717"/>
      <c r="P78" s="1111" t="s">
        <v>1036</v>
      </c>
      <c r="Q78" s="1112"/>
      <c r="R78" s="488">
        <v>9179.5938264399992</v>
      </c>
      <c r="S78" s="488">
        <v>15761.343169389998</v>
      </c>
      <c r="T78" s="719">
        <v>1.7840530923999998</v>
      </c>
      <c r="U78" s="488">
        <v>13435.723265839999</v>
      </c>
      <c r="V78" s="721">
        <v>130.52034165059996</v>
      </c>
      <c r="W78" s="488">
        <v>1931</v>
      </c>
      <c r="X78" s="720">
        <v>277.45163031740003</v>
      </c>
      <c r="Y78" s="488">
        <v>15</v>
      </c>
      <c r="Z78" s="488">
        <v>4199.8925339968</v>
      </c>
      <c r="AA78" s="719">
        <v>0.31259147355877187</v>
      </c>
      <c r="AB78" s="718">
        <v>29.637314740000001</v>
      </c>
      <c r="AC78" s="718">
        <v>-27.640195900000002</v>
      </c>
    </row>
    <row r="79" spans="1:29" ht="14.5">
      <c r="A79" s="503" t="s">
        <v>1043</v>
      </c>
      <c r="B79" s="504" t="s">
        <v>297</v>
      </c>
      <c r="C79" s="488" t="s">
        <v>297</v>
      </c>
      <c r="D79" s="488" t="s">
        <v>297</v>
      </c>
      <c r="E79" s="719" t="s">
        <v>297</v>
      </c>
      <c r="F79" s="488" t="s">
        <v>297</v>
      </c>
      <c r="G79" s="721" t="s">
        <v>297</v>
      </c>
      <c r="H79" s="488" t="s">
        <v>297</v>
      </c>
      <c r="I79" s="720" t="s">
        <v>297</v>
      </c>
      <c r="J79" s="488" t="s">
        <v>297</v>
      </c>
      <c r="K79" s="488" t="s">
        <v>297</v>
      </c>
      <c r="L79" s="719" t="s">
        <v>297</v>
      </c>
      <c r="M79" s="718" t="s">
        <v>297</v>
      </c>
      <c r="N79" s="718" t="s">
        <v>297</v>
      </c>
      <c r="O79" s="717"/>
      <c r="P79" s="503" t="s">
        <v>1044</v>
      </c>
      <c r="Q79" s="504" t="s">
        <v>297</v>
      </c>
      <c r="R79" s="488" t="s">
        <v>297</v>
      </c>
      <c r="S79" s="488" t="s">
        <v>297</v>
      </c>
      <c r="T79" s="719" t="s">
        <v>297</v>
      </c>
      <c r="U79" s="488" t="s">
        <v>297</v>
      </c>
      <c r="V79" s="721" t="s">
        <v>297</v>
      </c>
      <c r="W79" s="488" t="s">
        <v>297</v>
      </c>
      <c r="X79" s="720" t="s">
        <v>297</v>
      </c>
      <c r="Y79" s="488" t="s">
        <v>297</v>
      </c>
      <c r="Z79" s="488" t="s">
        <v>297</v>
      </c>
      <c r="AA79" s="719" t="s">
        <v>297</v>
      </c>
      <c r="AB79" s="718" t="s">
        <v>297</v>
      </c>
      <c r="AC79" s="718" t="s">
        <v>297</v>
      </c>
    </row>
    <row r="80" spans="1:29" ht="14.5">
      <c r="A80" s="505" t="s">
        <v>297</v>
      </c>
      <c r="B80" s="506" t="s">
        <v>1017</v>
      </c>
      <c r="C80" s="488">
        <v>1331.67363983</v>
      </c>
      <c r="D80" s="488">
        <v>446.95678850999997</v>
      </c>
      <c r="E80" s="719">
        <v>0.43217000100000003</v>
      </c>
      <c r="F80" s="488">
        <v>1520.0844515899998</v>
      </c>
      <c r="G80" s="721">
        <v>0.1060215462</v>
      </c>
      <c r="H80" s="488">
        <v>681381</v>
      </c>
      <c r="I80" s="720">
        <v>26.6763378974</v>
      </c>
      <c r="J80" s="488">
        <v>0</v>
      </c>
      <c r="K80" s="488">
        <v>91.949062633899999</v>
      </c>
      <c r="L80" s="719">
        <v>6.0489443555403644E-2</v>
      </c>
      <c r="M80" s="718">
        <v>0.40639919000000002</v>
      </c>
      <c r="N80" s="718">
        <v>-0.15894631000000001</v>
      </c>
      <c r="O80" s="717"/>
      <c r="P80" s="505" t="s">
        <v>297</v>
      </c>
      <c r="Q80" s="506" t="s">
        <v>1017</v>
      </c>
      <c r="R80" s="488">
        <v>137266.59531099</v>
      </c>
      <c r="S80" s="488">
        <v>83685.990295160009</v>
      </c>
      <c r="T80" s="719">
        <v>0.2705891547</v>
      </c>
      <c r="U80" s="488">
        <v>160225.76668660998</v>
      </c>
      <c r="V80" s="721">
        <v>8.2969199901095417E-4</v>
      </c>
      <c r="W80" s="488">
        <v>3756</v>
      </c>
      <c r="X80" s="720">
        <v>0.18366921768104683</v>
      </c>
      <c r="Y80" s="488">
        <v>2</v>
      </c>
      <c r="Z80" s="488">
        <v>16240.509917278099</v>
      </c>
      <c r="AA80" s="719">
        <v>0.10136016355623602</v>
      </c>
      <c r="AB80" s="718">
        <v>24.145603269999999</v>
      </c>
      <c r="AC80" s="718">
        <v>-11.40936673</v>
      </c>
    </row>
    <row r="81" spans="1:29" ht="14.5">
      <c r="A81" s="507" t="s">
        <v>297</v>
      </c>
      <c r="B81" s="508" t="s">
        <v>1018</v>
      </c>
      <c r="C81" s="488">
        <v>521.87142906999998</v>
      </c>
      <c r="D81" s="488">
        <v>104.24483265000001</v>
      </c>
      <c r="E81" s="719">
        <v>0.49079149599999999</v>
      </c>
      <c r="F81" s="488">
        <v>571.52287469000009</v>
      </c>
      <c r="G81" s="721">
        <v>7.7092264699999996E-2</v>
      </c>
      <c r="H81" s="488">
        <v>259452</v>
      </c>
      <c r="I81" s="720">
        <v>30.951203700899999</v>
      </c>
      <c r="J81" s="488">
        <v>0</v>
      </c>
      <c r="K81" s="488">
        <v>35.931274051499997</v>
      </c>
      <c r="L81" s="719">
        <v>6.2869354216118625E-2</v>
      </c>
      <c r="M81" s="718">
        <v>0.13631328000000001</v>
      </c>
      <c r="N81" s="718">
        <v>-3.1345669999999999E-2</v>
      </c>
      <c r="O81" s="717"/>
      <c r="P81" s="507" t="s">
        <v>297</v>
      </c>
      <c r="Q81" s="508" t="s">
        <v>1019</v>
      </c>
      <c r="R81" s="488">
        <v>102633.74636836001</v>
      </c>
      <c r="S81" s="488">
        <v>53634.409041050007</v>
      </c>
      <c r="T81" s="719">
        <v>0.26854521889999999</v>
      </c>
      <c r="U81" s="488">
        <v>117343.59069724999</v>
      </c>
      <c r="V81" s="721">
        <v>6.8475041238878949E-4</v>
      </c>
      <c r="W81" s="488">
        <v>2689</v>
      </c>
      <c r="X81" s="720">
        <v>0.17635906192258999</v>
      </c>
      <c r="Y81" s="488">
        <v>2</v>
      </c>
      <c r="Z81" s="488">
        <v>10260.7227320238</v>
      </c>
      <c r="AA81" s="719">
        <v>8.7441697250400102E-2</v>
      </c>
      <c r="AB81" s="718">
        <v>13.516753699999999</v>
      </c>
      <c r="AC81" s="718">
        <v>-5.7239339200000003</v>
      </c>
    </row>
    <row r="82" spans="1:29" ht="14.5">
      <c r="A82" s="507" t="s">
        <v>297</v>
      </c>
      <c r="B82" s="508" t="s">
        <v>1020</v>
      </c>
      <c r="C82" s="488">
        <v>809.80221075999998</v>
      </c>
      <c r="D82" s="488">
        <v>342.71195585999999</v>
      </c>
      <c r="E82" s="719">
        <v>0.41433873529999998</v>
      </c>
      <c r="F82" s="488">
        <v>948.56157689999998</v>
      </c>
      <c r="G82" s="721">
        <v>0.1234518812</v>
      </c>
      <c r="H82" s="488">
        <v>421937</v>
      </c>
      <c r="I82" s="720">
        <v>24.100665793200001</v>
      </c>
      <c r="J82" s="488">
        <v>0</v>
      </c>
      <c r="K82" s="488">
        <v>56.017788582400001</v>
      </c>
      <c r="L82" s="719">
        <v>5.9055510940546514E-2</v>
      </c>
      <c r="M82" s="718">
        <v>0.27008590999999998</v>
      </c>
      <c r="N82" s="718">
        <v>-0.12760063999999999</v>
      </c>
      <c r="O82" s="717"/>
      <c r="P82" s="507" t="s">
        <v>297</v>
      </c>
      <c r="Q82" s="508" t="s">
        <v>1021</v>
      </c>
      <c r="R82" s="488">
        <v>34632.84894263</v>
      </c>
      <c r="S82" s="488">
        <v>30051.581254110002</v>
      </c>
      <c r="T82" s="719">
        <v>0.2742370589</v>
      </c>
      <c r="U82" s="488">
        <v>42882.175989360003</v>
      </c>
      <c r="V82" s="721">
        <v>1.2314920373651353E-3</v>
      </c>
      <c r="W82" s="488">
        <v>1138</v>
      </c>
      <c r="X82" s="720">
        <v>0.20393407701220551</v>
      </c>
      <c r="Y82" s="488">
        <v>2</v>
      </c>
      <c r="Z82" s="488">
        <v>5979.7871852543003</v>
      </c>
      <c r="AA82" s="719">
        <v>0.13944691581737864</v>
      </c>
      <c r="AB82" s="718">
        <v>10.62884957</v>
      </c>
      <c r="AC82" s="718">
        <v>-5.68543281</v>
      </c>
    </row>
    <row r="83" spans="1:29" ht="14.5">
      <c r="A83" s="507" t="s">
        <v>297</v>
      </c>
      <c r="B83" s="506" t="s">
        <v>1022</v>
      </c>
      <c r="C83" s="488">
        <v>2354.4985353299999</v>
      </c>
      <c r="D83" s="488">
        <v>467.94293399999998</v>
      </c>
      <c r="E83" s="719">
        <v>0.45153906939999999</v>
      </c>
      <c r="F83" s="488">
        <v>2564.8736547800004</v>
      </c>
      <c r="G83" s="721">
        <v>0.1952918317</v>
      </c>
      <c r="H83" s="488">
        <v>422793</v>
      </c>
      <c r="I83" s="720">
        <v>29.323722508399999</v>
      </c>
      <c r="J83" s="488">
        <v>0</v>
      </c>
      <c r="K83" s="488">
        <v>270.2457261605</v>
      </c>
      <c r="L83" s="719">
        <v>0.10536414753095512</v>
      </c>
      <c r="M83" s="718">
        <v>1.4778870500000001</v>
      </c>
      <c r="N83" s="718">
        <v>-0.61609969999999992</v>
      </c>
      <c r="O83" s="717"/>
      <c r="P83" s="507" t="s">
        <v>297</v>
      </c>
      <c r="Q83" s="506" t="s">
        <v>1022</v>
      </c>
      <c r="R83" s="488">
        <v>67832.118331449994</v>
      </c>
      <c r="S83" s="488">
        <v>35132.370546769998</v>
      </c>
      <c r="T83" s="719">
        <v>0.2359287873</v>
      </c>
      <c r="U83" s="488">
        <v>76232.984339789997</v>
      </c>
      <c r="V83" s="721">
        <v>1.9489704779236223E-3</v>
      </c>
      <c r="W83" s="488">
        <v>2580</v>
      </c>
      <c r="X83" s="720">
        <v>0.1485805228714126</v>
      </c>
      <c r="Y83" s="488">
        <v>1</v>
      </c>
      <c r="Z83" s="488">
        <v>10116.898376089899</v>
      </c>
      <c r="AA83" s="719">
        <v>0.1327102495554455</v>
      </c>
      <c r="AB83" s="718">
        <v>22.470425540000001</v>
      </c>
      <c r="AC83" s="718">
        <v>-9.6138878999999999</v>
      </c>
    </row>
    <row r="84" spans="1:29" ht="14.5">
      <c r="A84" s="507" t="s">
        <v>297</v>
      </c>
      <c r="B84" s="506" t="s">
        <v>1023</v>
      </c>
      <c r="C84" s="488">
        <v>3716.6877149400002</v>
      </c>
      <c r="D84" s="488">
        <v>327.89744595999997</v>
      </c>
      <c r="E84" s="719">
        <v>0.44875144150000001</v>
      </c>
      <c r="F84" s="488">
        <v>3864.2920605100003</v>
      </c>
      <c r="G84" s="721">
        <v>0.3787493186</v>
      </c>
      <c r="H84" s="488">
        <v>328768</v>
      </c>
      <c r="I84" s="720">
        <v>31.493233961400001</v>
      </c>
      <c r="J84" s="488">
        <v>0</v>
      </c>
      <c r="K84" s="488">
        <v>705.37732355510002</v>
      </c>
      <c r="L84" s="719">
        <v>0.18253727008977835</v>
      </c>
      <c r="M84" s="718">
        <v>4.6507086100000006</v>
      </c>
      <c r="N84" s="718">
        <v>-2.0252403000000001</v>
      </c>
      <c r="O84" s="717"/>
      <c r="P84" s="507" t="s">
        <v>297</v>
      </c>
      <c r="Q84" s="506" t="s">
        <v>1023</v>
      </c>
      <c r="R84" s="488">
        <v>52733.472304839997</v>
      </c>
      <c r="S84" s="488">
        <v>40164.154055550003</v>
      </c>
      <c r="T84" s="719">
        <v>0.25916866659999999</v>
      </c>
      <c r="U84" s="488">
        <v>63183.768779329999</v>
      </c>
      <c r="V84" s="721">
        <v>3.6077977684594647E-3</v>
      </c>
      <c r="W84" s="488">
        <v>3856</v>
      </c>
      <c r="X84" s="720">
        <v>0.19762588185856633</v>
      </c>
      <c r="Y84" s="488">
        <v>2</v>
      </c>
      <c r="Z84" s="488">
        <v>16563.769900288298</v>
      </c>
      <c r="AA84" s="719">
        <v>0.26215229354452479</v>
      </c>
      <c r="AB84" s="718">
        <v>45.184076779999998</v>
      </c>
      <c r="AC84" s="718">
        <v>-28.59581086</v>
      </c>
    </row>
    <row r="85" spans="1:29" ht="14.5">
      <c r="A85" s="507" t="s">
        <v>297</v>
      </c>
      <c r="B85" s="506" t="s">
        <v>1024</v>
      </c>
      <c r="C85" s="488">
        <v>2382.6992281399998</v>
      </c>
      <c r="D85" s="488">
        <v>311.81225105999999</v>
      </c>
      <c r="E85" s="719">
        <v>0.43005987829999998</v>
      </c>
      <c r="F85" s="488">
        <v>2517.3960877199997</v>
      </c>
      <c r="G85" s="721">
        <v>0.61571114049999998</v>
      </c>
      <c r="H85" s="488">
        <v>112183</v>
      </c>
      <c r="I85" s="720">
        <v>32.628568594400001</v>
      </c>
      <c r="J85" s="488">
        <v>0</v>
      </c>
      <c r="K85" s="488">
        <v>620.16411199010008</v>
      </c>
      <c r="L85" s="719">
        <v>0.24635142440051275</v>
      </c>
      <c r="M85" s="718">
        <v>5.0608391600000004</v>
      </c>
      <c r="N85" s="718">
        <v>-2.3276228699999999</v>
      </c>
      <c r="O85" s="717"/>
      <c r="P85" s="507" t="s">
        <v>297</v>
      </c>
      <c r="Q85" s="506" t="s">
        <v>1024</v>
      </c>
      <c r="R85" s="488">
        <v>5867.8984171299999</v>
      </c>
      <c r="S85" s="488">
        <v>2547.9563776799996</v>
      </c>
      <c r="T85" s="719">
        <v>0.24568594630000001</v>
      </c>
      <c r="U85" s="488">
        <v>6495.0481170699995</v>
      </c>
      <c r="V85" s="721">
        <v>5.9909732270630994E-3</v>
      </c>
      <c r="W85" s="488">
        <v>604</v>
      </c>
      <c r="X85" s="720">
        <v>0.18546976361906145</v>
      </c>
      <c r="Y85" s="488">
        <v>2</v>
      </c>
      <c r="Z85" s="488">
        <v>1940.5683484444</v>
      </c>
      <c r="AA85" s="719">
        <v>0.29877659310087074</v>
      </c>
      <c r="AB85" s="718">
        <v>7.2367127300000007</v>
      </c>
      <c r="AC85" s="718">
        <v>-3.60202518</v>
      </c>
    </row>
    <row r="86" spans="1:29" ht="14.5">
      <c r="A86" s="507" t="s">
        <v>297</v>
      </c>
      <c r="B86" s="506" t="s">
        <v>1025</v>
      </c>
      <c r="C86" s="488">
        <v>6848.5020672299997</v>
      </c>
      <c r="D86" s="488">
        <v>652.9654736</v>
      </c>
      <c r="E86" s="719">
        <v>0.45064071030000002</v>
      </c>
      <c r="F86" s="488">
        <v>7146.0739061599998</v>
      </c>
      <c r="G86" s="721">
        <v>1.3871090883999999</v>
      </c>
      <c r="H86" s="488">
        <v>458854</v>
      </c>
      <c r="I86" s="720">
        <v>38.270725618500002</v>
      </c>
      <c r="J86" s="488">
        <v>0</v>
      </c>
      <c r="K86" s="488">
        <v>2909.5460378626999</v>
      </c>
      <c r="L86" s="719">
        <v>0.40715308518634785</v>
      </c>
      <c r="M86" s="718">
        <v>38.81131972</v>
      </c>
      <c r="N86" s="718">
        <v>-20.730246940000001</v>
      </c>
      <c r="O86" s="717"/>
      <c r="P86" s="507" t="s">
        <v>297</v>
      </c>
      <c r="Q86" s="506" t="s">
        <v>1025</v>
      </c>
      <c r="R86" s="488">
        <v>27243.323845029998</v>
      </c>
      <c r="S86" s="488">
        <v>15094.686097700001</v>
      </c>
      <c r="T86" s="719">
        <v>0.2983653476</v>
      </c>
      <c r="U86" s="488">
        <v>31764.625714049998</v>
      </c>
      <c r="V86" s="721">
        <v>1.2086499215096119E-2</v>
      </c>
      <c r="W86" s="488">
        <v>4067</v>
      </c>
      <c r="X86" s="720">
        <v>0.21090354130341193</v>
      </c>
      <c r="Y86" s="488">
        <v>2</v>
      </c>
      <c r="Z86" s="488">
        <v>14314.860011631599</v>
      </c>
      <c r="AA86" s="719">
        <v>0.4506541377347289</v>
      </c>
      <c r="AB86" s="718">
        <v>80.318605760000011</v>
      </c>
      <c r="AC86" s="718">
        <v>-64.198058410000002</v>
      </c>
    </row>
    <row r="87" spans="1:29" ht="14.5">
      <c r="A87" s="507" t="s">
        <v>297</v>
      </c>
      <c r="B87" s="508" t="s">
        <v>1026</v>
      </c>
      <c r="C87" s="488">
        <v>5297.0885644399996</v>
      </c>
      <c r="D87" s="488">
        <v>525.23648030000004</v>
      </c>
      <c r="E87" s="719">
        <v>0.44047111179999998</v>
      </c>
      <c r="F87" s="488">
        <v>5529.6471565800002</v>
      </c>
      <c r="G87" s="721">
        <v>1.1895811170999999</v>
      </c>
      <c r="H87" s="488">
        <v>376228</v>
      </c>
      <c r="I87" s="720">
        <v>37.207224079900001</v>
      </c>
      <c r="J87" s="488">
        <v>0</v>
      </c>
      <c r="K87" s="488">
        <v>2096.9835352777</v>
      </c>
      <c r="L87" s="719">
        <v>0.37922555922621493</v>
      </c>
      <c r="M87" s="718">
        <v>24.814458980000001</v>
      </c>
      <c r="N87" s="718">
        <v>-12.81875608</v>
      </c>
      <c r="O87" s="717"/>
      <c r="P87" s="507" t="s">
        <v>297</v>
      </c>
      <c r="Q87" s="508" t="s">
        <v>1026</v>
      </c>
      <c r="R87" s="488">
        <v>24508.944123869998</v>
      </c>
      <c r="S87" s="488">
        <v>14168.49860934</v>
      </c>
      <c r="T87" s="719">
        <v>0.29833480870000001</v>
      </c>
      <c r="U87" s="488">
        <v>28750.444316990001</v>
      </c>
      <c r="V87" s="721">
        <v>1.0929006819041246E-2</v>
      </c>
      <c r="W87" s="488">
        <v>3480</v>
      </c>
      <c r="X87" s="720">
        <v>0.21454892637342959</v>
      </c>
      <c r="Y87" s="488">
        <v>2</v>
      </c>
      <c r="Z87" s="488">
        <v>12852.983378982301</v>
      </c>
      <c r="AA87" s="719">
        <v>0.44705338245457527</v>
      </c>
      <c r="AB87" s="718">
        <v>68.468387969999995</v>
      </c>
      <c r="AC87" s="718">
        <v>-52.606690469999997</v>
      </c>
    </row>
    <row r="88" spans="1:29" ht="14.5">
      <c r="A88" s="507" t="s">
        <v>297</v>
      </c>
      <c r="B88" s="508" t="s">
        <v>1027</v>
      </c>
      <c r="C88" s="488">
        <v>1551.4135027899999</v>
      </c>
      <c r="D88" s="488">
        <v>127.7289933</v>
      </c>
      <c r="E88" s="719">
        <v>0.49245928220000001</v>
      </c>
      <c r="F88" s="488">
        <v>1616.42674958</v>
      </c>
      <c r="G88" s="721">
        <v>2.0628341002999999</v>
      </c>
      <c r="H88" s="488">
        <v>83554</v>
      </c>
      <c r="I88" s="720">
        <v>41.908866511799999</v>
      </c>
      <c r="J88" s="488">
        <v>0</v>
      </c>
      <c r="K88" s="488">
        <v>812.56250258500006</v>
      </c>
      <c r="L88" s="719">
        <v>0.50269058142976797</v>
      </c>
      <c r="M88" s="718">
        <v>13.996860740000001</v>
      </c>
      <c r="N88" s="718">
        <v>-7.9114908600000007</v>
      </c>
      <c r="O88" s="717"/>
      <c r="P88" s="507" t="s">
        <v>297</v>
      </c>
      <c r="Q88" s="508" t="s">
        <v>1027</v>
      </c>
      <c r="R88" s="488">
        <v>2734.3797211599999</v>
      </c>
      <c r="S88" s="488">
        <v>926.18748835999997</v>
      </c>
      <c r="T88" s="719">
        <v>0.2988325215</v>
      </c>
      <c r="U88" s="488">
        <v>3014.1813970600001</v>
      </c>
      <c r="V88" s="721">
        <v>2.3115507677527351E-2</v>
      </c>
      <c r="W88" s="488">
        <v>600</v>
      </c>
      <c r="X88" s="720">
        <v>0.17616898674127185</v>
      </c>
      <c r="Y88" s="488">
        <v>2</v>
      </c>
      <c r="Z88" s="488">
        <v>1461.8766326493001</v>
      </c>
      <c r="AA88" s="719">
        <v>0.4849995538009752</v>
      </c>
      <c r="AB88" s="718">
        <v>11.850217789999999</v>
      </c>
      <c r="AC88" s="718">
        <v>-11.59136794</v>
      </c>
    </row>
    <row r="89" spans="1:29" ht="14.5">
      <c r="A89" s="507" t="s">
        <v>297</v>
      </c>
      <c r="B89" s="506" t="s">
        <v>1028</v>
      </c>
      <c r="C89" s="488">
        <v>3942.8332714799999</v>
      </c>
      <c r="D89" s="488">
        <v>240.18471982</v>
      </c>
      <c r="E89" s="719">
        <v>0.58357875420000005</v>
      </c>
      <c r="F89" s="488">
        <v>4087.56819752</v>
      </c>
      <c r="G89" s="721">
        <v>5.1981948922000001</v>
      </c>
      <c r="H89" s="488">
        <v>273813</v>
      </c>
      <c r="I89" s="720">
        <v>44.082002765399999</v>
      </c>
      <c r="J89" s="488">
        <v>0</v>
      </c>
      <c r="K89" s="488">
        <v>2550.7497248944001</v>
      </c>
      <c r="L89" s="719">
        <v>0.6240262184352019</v>
      </c>
      <c r="M89" s="718">
        <v>91.882881439999991</v>
      </c>
      <c r="N89" s="718">
        <v>-56.509052659999995</v>
      </c>
      <c r="O89" s="717"/>
      <c r="P89" s="507" t="s">
        <v>297</v>
      </c>
      <c r="Q89" s="506" t="s">
        <v>1028</v>
      </c>
      <c r="R89" s="488">
        <v>7426.1138688199999</v>
      </c>
      <c r="S89" s="488">
        <v>2422.6270876599997</v>
      </c>
      <c r="T89" s="719">
        <v>0.25184565609999998</v>
      </c>
      <c r="U89" s="488">
        <v>8036.8024547499999</v>
      </c>
      <c r="V89" s="721">
        <v>4.8426180865672089E-2</v>
      </c>
      <c r="W89" s="488">
        <v>1342</v>
      </c>
      <c r="X89" s="720">
        <v>0.14761989651056873</v>
      </c>
      <c r="Y89" s="488">
        <v>2</v>
      </c>
      <c r="Z89" s="488">
        <v>3506.8702997652999</v>
      </c>
      <c r="AA89" s="719">
        <v>0.43635143696889434</v>
      </c>
      <c r="AB89" s="718">
        <v>47.858488469999998</v>
      </c>
      <c r="AC89" s="718">
        <v>-51.581639819999999</v>
      </c>
    </row>
    <row r="90" spans="1:29" ht="14.5">
      <c r="A90" s="507" t="s">
        <v>297</v>
      </c>
      <c r="B90" s="508" t="s">
        <v>1029</v>
      </c>
      <c r="C90" s="488">
        <v>2246.0330496199999</v>
      </c>
      <c r="D90" s="488">
        <v>192.88468755000002</v>
      </c>
      <c r="E90" s="719">
        <v>0.60299625899999998</v>
      </c>
      <c r="F90" s="488">
        <v>2365.0872798400001</v>
      </c>
      <c r="G90" s="721">
        <v>3.7452078676</v>
      </c>
      <c r="H90" s="488">
        <v>148930</v>
      </c>
      <c r="I90" s="720">
        <v>46.413374194500001</v>
      </c>
      <c r="J90" s="488">
        <v>0</v>
      </c>
      <c r="K90" s="488">
        <v>1492.8036705344998</v>
      </c>
      <c r="L90" s="719">
        <v>0.63118333232737567</v>
      </c>
      <c r="M90" s="718">
        <v>41.136333799999996</v>
      </c>
      <c r="N90" s="718">
        <v>-28.886731300000001</v>
      </c>
      <c r="O90" s="717"/>
      <c r="P90" s="507" t="s">
        <v>297</v>
      </c>
      <c r="Q90" s="508" t="s">
        <v>1029</v>
      </c>
      <c r="R90" s="488">
        <v>6056.5427378900004</v>
      </c>
      <c r="S90" s="488">
        <v>1852.78314406</v>
      </c>
      <c r="T90" s="719">
        <v>0.2475747549</v>
      </c>
      <c r="U90" s="488">
        <v>6515.3123028500004</v>
      </c>
      <c r="V90" s="721">
        <v>4.13345573271535E-2</v>
      </c>
      <c r="W90" s="488">
        <v>852</v>
      </c>
      <c r="X90" s="720">
        <v>0.14503489291193178</v>
      </c>
      <c r="Y90" s="488">
        <v>1</v>
      </c>
      <c r="Z90" s="488">
        <v>2699.3847446160003</v>
      </c>
      <c r="AA90" s="719">
        <v>0.41431394523255705</v>
      </c>
      <c r="AB90" s="718">
        <v>32.882777840000003</v>
      </c>
      <c r="AC90" s="718">
        <v>-30.626217789999998</v>
      </c>
    </row>
    <row r="91" spans="1:29" ht="14.5">
      <c r="A91" s="507" t="s">
        <v>297</v>
      </c>
      <c r="B91" s="508" t="s">
        <v>1030</v>
      </c>
      <c r="C91" s="488">
        <v>1696.80022186</v>
      </c>
      <c r="D91" s="488">
        <v>47.300032270000003</v>
      </c>
      <c r="E91" s="719">
        <v>0.50439615820000006</v>
      </c>
      <c r="F91" s="488">
        <v>1722.4809176800002</v>
      </c>
      <c r="G91" s="721">
        <v>7.1932481288999996</v>
      </c>
      <c r="H91" s="488">
        <v>125013</v>
      </c>
      <c r="I91" s="720">
        <v>40.880866047300003</v>
      </c>
      <c r="J91" s="488">
        <v>0</v>
      </c>
      <c r="K91" s="488">
        <v>1057.9460543599</v>
      </c>
      <c r="L91" s="719">
        <v>0.61419899837546044</v>
      </c>
      <c r="M91" s="718">
        <v>50.746547640000003</v>
      </c>
      <c r="N91" s="718">
        <v>-27.622321360000001</v>
      </c>
      <c r="O91" s="717"/>
      <c r="P91" s="507" t="s">
        <v>297</v>
      </c>
      <c r="Q91" s="508" t="s">
        <v>1030</v>
      </c>
      <c r="R91" s="488">
        <v>1369.57113093</v>
      </c>
      <c r="S91" s="488">
        <v>569.84394359999999</v>
      </c>
      <c r="T91" s="719">
        <v>0.2657320084</v>
      </c>
      <c r="U91" s="488">
        <v>1521.4901519</v>
      </c>
      <c r="V91" s="721">
        <v>7.7538667429058961E-2</v>
      </c>
      <c r="W91" s="488">
        <v>496</v>
      </c>
      <c r="X91" s="720">
        <v>0.158231836374956</v>
      </c>
      <c r="Y91" s="488">
        <v>2</v>
      </c>
      <c r="Z91" s="488">
        <v>807.48555514930001</v>
      </c>
      <c r="AA91" s="719">
        <v>0.53072019831408812</v>
      </c>
      <c r="AB91" s="718">
        <v>14.97571063</v>
      </c>
      <c r="AC91" s="718">
        <v>-20.955422030000001</v>
      </c>
    </row>
    <row r="92" spans="1:29" ht="14.5">
      <c r="A92" s="507" t="s">
        <v>297</v>
      </c>
      <c r="B92" s="506" t="s">
        <v>1031</v>
      </c>
      <c r="C92" s="488">
        <v>749.61619325000004</v>
      </c>
      <c r="D92" s="488">
        <v>29.930839329999998</v>
      </c>
      <c r="E92" s="719">
        <v>0.41415933690000001</v>
      </c>
      <c r="F92" s="488">
        <v>751.82437348999997</v>
      </c>
      <c r="G92" s="721">
        <v>26.394381976399998</v>
      </c>
      <c r="H92" s="488">
        <v>173271</v>
      </c>
      <c r="I92" s="720">
        <v>44.334327558799998</v>
      </c>
      <c r="J92" s="488">
        <v>0</v>
      </c>
      <c r="K92" s="488">
        <v>675.80793526080004</v>
      </c>
      <c r="L92" s="719">
        <v>0.8988906972032199</v>
      </c>
      <c r="M92" s="718">
        <v>87.118250239999995</v>
      </c>
      <c r="N92" s="718">
        <v>-62.193900520000007</v>
      </c>
      <c r="O92" s="717"/>
      <c r="P92" s="507" t="s">
        <v>297</v>
      </c>
      <c r="Q92" s="506" t="s">
        <v>1031</v>
      </c>
      <c r="R92" s="488">
        <v>2032.8249431300001</v>
      </c>
      <c r="S92" s="488">
        <v>1420.59687031</v>
      </c>
      <c r="T92" s="719">
        <v>0.31496901100000002</v>
      </c>
      <c r="U92" s="488">
        <v>2480.3355441599997</v>
      </c>
      <c r="V92" s="721">
        <v>0.23197514891793308</v>
      </c>
      <c r="W92" s="488">
        <v>3511</v>
      </c>
      <c r="X92" s="720">
        <v>0.27977636325089983</v>
      </c>
      <c r="Y92" s="488">
        <v>2</v>
      </c>
      <c r="Z92" s="488">
        <v>3552.0740482473998</v>
      </c>
      <c r="AA92" s="719">
        <v>1.4320941602481285</v>
      </c>
      <c r="AB92" s="718">
        <v>161.41754774</v>
      </c>
      <c r="AC92" s="718">
        <v>-176.73048046</v>
      </c>
    </row>
    <row r="93" spans="1:29" ht="14.5">
      <c r="A93" s="507" t="s">
        <v>297</v>
      </c>
      <c r="B93" s="508" t="s">
        <v>1032</v>
      </c>
      <c r="C93" s="488">
        <v>404.97175291000002</v>
      </c>
      <c r="D93" s="488">
        <v>20.613010420000002</v>
      </c>
      <c r="E93" s="719">
        <v>0.44087647679999997</v>
      </c>
      <c r="F93" s="488">
        <v>403.14077884</v>
      </c>
      <c r="G93" s="721">
        <v>13.6840000687</v>
      </c>
      <c r="H93" s="488">
        <v>60441</v>
      </c>
      <c r="I93" s="720">
        <v>45.367393781700002</v>
      </c>
      <c r="J93" s="488">
        <v>0</v>
      </c>
      <c r="K93" s="488">
        <v>326.32395260570001</v>
      </c>
      <c r="L93" s="719">
        <v>0.80945409081330533</v>
      </c>
      <c r="M93" s="718">
        <v>24.827733579999997</v>
      </c>
      <c r="N93" s="718">
        <v>-20.26389833</v>
      </c>
      <c r="O93" s="717"/>
      <c r="P93" s="507" t="s">
        <v>297</v>
      </c>
      <c r="Q93" s="508" t="s">
        <v>1032</v>
      </c>
      <c r="R93" s="488">
        <v>915.23619499000006</v>
      </c>
      <c r="S93" s="488">
        <v>951.5028145</v>
      </c>
      <c r="T93" s="719">
        <v>0.31857799190000002</v>
      </c>
      <c r="U93" s="488">
        <v>1218.42929445</v>
      </c>
      <c r="V93" s="721">
        <v>0.16183181337657027</v>
      </c>
      <c r="W93" s="488">
        <v>3260</v>
      </c>
      <c r="X93" s="720">
        <v>0.28472420537011117</v>
      </c>
      <c r="Y93" s="488">
        <v>2</v>
      </c>
      <c r="Z93" s="488">
        <v>1698.8470050781</v>
      </c>
      <c r="AA93" s="719">
        <v>1.3942926461276204</v>
      </c>
      <c r="AB93" s="718">
        <v>55.255826710000001</v>
      </c>
      <c r="AC93" s="718">
        <v>-71.590570299999996</v>
      </c>
    </row>
    <row r="94" spans="1:29" ht="14.5">
      <c r="A94" s="507" t="s">
        <v>297</v>
      </c>
      <c r="B94" s="508" t="s">
        <v>1033</v>
      </c>
      <c r="C94" s="488">
        <v>148.16361918000001</v>
      </c>
      <c r="D94" s="488">
        <v>5.2905426100000001</v>
      </c>
      <c r="E94" s="719">
        <v>0.3639739649</v>
      </c>
      <c r="F94" s="488">
        <v>150.20489097999999</v>
      </c>
      <c r="G94" s="721">
        <v>23.800281522500001</v>
      </c>
      <c r="H94" s="488">
        <v>14779</v>
      </c>
      <c r="I94" s="720">
        <v>41.2210688332</v>
      </c>
      <c r="J94" s="488">
        <v>0</v>
      </c>
      <c r="K94" s="488">
        <v>142.35356658960001</v>
      </c>
      <c r="L94" s="719">
        <v>0.94772923611758153</v>
      </c>
      <c r="M94" s="718">
        <v>14.60477771</v>
      </c>
      <c r="N94" s="718">
        <v>-11.11977244</v>
      </c>
      <c r="O94" s="717"/>
      <c r="P94" s="507" t="s">
        <v>297</v>
      </c>
      <c r="Q94" s="508" t="s">
        <v>1033</v>
      </c>
      <c r="R94" s="488">
        <v>771.68442012000003</v>
      </c>
      <c r="S94" s="488">
        <v>222.88371893999999</v>
      </c>
      <c r="T94" s="719">
        <v>0.34302113979999999</v>
      </c>
      <c r="U94" s="488">
        <v>848.13955424999995</v>
      </c>
      <c r="V94" s="721">
        <v>0.26859736242739085</v>
      </c>
      <c r="W94" s="488">
        <v>151</v>
      </c>
      <c r="X94" s="720">
        <v>0.24271443646937074</v>
      </c>
      <c r="Y94" s="488">
        <v>2</v>
      </c>
      <c r="Z94" s="488">
        <v>1113.6327470532001</v>
      </c>
      <c r="AA94" s="719">
        <v>1.3130300803362163</v>
      </c>
      <c r="AB94" s="718">
        <v>54.877063270000001</v>
      </c>
      <c r="AC94" s="718">
        <v>-57.241520450000003</v>
      </c>
    </row>
    <row r="95" spans="1:29" ht="14.5">
      <c r="A95" s="507" t="s">
        <v>297</v>
      </c>
      <c r="B95" s="508" t="s">
        <v>1034</v>
      </c>
      <c r="C95" s="488">
        <v>196.48082116</v>
      </c>
      <c r="D95" s="488">
        <v>4.0272863000000001</v>
      </c>
      <c r="E95" s="719">
        <v>0.34333923319999998</v>
      </c>
      <c r="F95" s="488">
        <v>198.47870366999999</v>
      </c>
      <c r="G95" s="721">
        <v>54.174288518499999</v>
      </c>
      <c r="H95" s="488">
        <v>98135</v>
      </c>
      <c r="I95" s="720">
        <v>44.592065869199999</v>
      </c>
      <c r="J95" s="488">
        <v>0</v>
      </c>
      <c r="K95" s="488">
        <v>207.13041606549999</v>
      </c>
      <c r="L95" s="719">
        <v>1.0435901294976448</v>
      </c>
      <c r="M95" s="718">
        <v>47.685738950000001</v>
      </c>
      <c r="N95" s="718">
        <v>-30.810229750000001</v>
      </c>
      <c r="O95" s="717"/>
      <c r="P95" s="507" t="s">
        <v>297</v>
      </c>
      <c r="Q95" s="508" t="s">
        <v>1034</v>
      </c>
      <c r="R95" s="488">
        <v>345.90432801999998</v>
      </c>
      <c r="S95" s="488">
        <v>246.21033686999999</v>
      </c>
      <c r="T95" s="719">
        <v>0.27562737129999998</v>
      </c>
      <c r="U95" s="488">
        <v>413.76669545999999</v>
      </c>
      <c r="V95" s="721">
        <v>0.36185863891694076</v>
      </c>
      <c r="W95" s="488">
        <v>102</v>
      </c>
      <c r="X95" s="720">
        <v>0.34031879053490555</v>
      </c>
      <c r="Y95" s="488">
        <v>2</v>
      </c>
      <c r="Z95" s="488">
        <v>739.59429611609994</v>
      </c>
      <c r="AA95" s="719">
        <v>1.7874669571794926</v>
      </c>
      <c r="AB95" s="718">
        <v>51.284657759999995</v>
      </c>
      <c r="AC95" s="718">
        <v>-47.898389710000004</v>
      </c>
    </row>
    <row r="96" spans="1:29" ht="14.5">
      <c r="A96" s="509" t="s">
        <v>297</v>
      </c>
      <c r="B96" s="506" t="s">
        <v>1035</v>
      </c>
      <c r="C96" s="488">
        <v>778.95653742999991</v>
      </c>
      <c r="D96" s="488">
        <v>20.459063670000003</v>
      </c>
      <c r="E96" s="719">
        <v>0.38716861330000002</v>
      </c>
      <c r="F96" s="488">
        <v>788.23317801999997</v>
      </c>
      <c r="G96" s="721">
        <v>100</v>
      </c>
      <c r="H96" s="488">
        <v>93083</v>
      </c>
      <c r="I96" s="720">
        <v>72.520876667899998</v>
      </c>
      <c r="J96" s="488">
        <v>0</v>
      </c>
      <c r="K96" s="488">
        <v>1168.5386128484001</v>
      </c>
      <c r="L96" s="719">
        <v>1.482478339447354</v>
      </c>
      <c r="M96" s="718">
        <v>478.29423458999997</v>
      </c>
      <c r="N96" s="718">
        <v>-320.08164163999999</v>
      </c>
      <c r="O96" s="717"/>
      <c r="P96" s="509" t="s">
        <v>297</v>
      </c>
      <c r="Q96" s="506" t="s">
        <v>1035</v>
      </c>
      <c r="R96" s="488">
        <v>4227.5715769899998</v>
      </c>
      <c r="S96" s="488">
        <v>326.08211358999995</v>
      </c>
      <c r="T96" s="719">
        <v>0.2991932974</v>
      </c>
      <c r="U96" s="488">
        <v>4325.13315986</v>
      </c>
      <c r="V96" s="721">
        <v>0.98785747021491832</v>
      </c>
      <c r="W96" s="488">
        <v>329</v>
      </c>
      <c r="X96" s="720">
        <v>0.21721090272596222</v>
      </c>
      <c r="Y96" s="488">
        <v>1</v>
      </c>
      <c r="Z96" s="488">
        <v>0</v>
      </c>
      <c r="AA96" s="719">
        <v>0</v>
      </c>
      <c r="AB96" s="718">
        <v>927.07267258000002</v>
      </c>
      <c r="AC96" s="718">
        <v>-1042.49922023</v>
      </c>
    </row>
    <row r="97" spans="1:29" ht="15" customHeight="1">
      <c r="A97" s="1111" t="s">
        <v>1036</v>
      </c>
      <c r="B97" s="1112"/>
      <c r="C97" s="488">
        <v>22105.467187629998</v>
      </c>
      <c r="D97" s="488">
        <v>2498.1495159499996</v>
      </c>
      <c r="E97" s="719">
        <v>0.44975847561250004</v>
      </c>
      <c r="F97" s="488">
        <v>23240.345909789998</v>
      </c>
      <c r="G97" s="721">
        <v>16.784432474249996</v>
      </c>
      <c r="H97" s="488">
        <v>2544146</v>
      </c>
      <c r="I97" s="720">
        <v>319.3297955722</v>
      </c>
      <c r="J97" s="488">
        <v>0</v>
      </c>
      <c r="K97" s="488">
        <v>8992.3785352058985</v>
      </c>
      <c r="L97" s="719"/>
      <c r="M97" s="718">
        <v>707.70252000000005</v>
      </c>
      <c r="N97" s="718">
        <v>-464.64275093999998</v>
      </c>
      <c r="O97" s="717"/>
      <c r="P97" s="1113" t="s">
        <v>1045</v>
      </c>
      <c r="Q97" s="1114"/>
      <c r="R97" s="491">
        <v>304629.91859838</v>
      </c>
      <c r="S97" s="491">
        <v>180794.46344442002</v>
      </c>
      <c r="T97" s="918">
        <v>2.1757458670000003</v>
      </c>
      <c r="U97" s="491">
        <v>352744.46479561995</v>
      </c>
      <c r="V97" s="919">
        <v>1.7569080765419579E-2</v>
      </c>
      <c r="W97" s="491">
        <v>20045</v>
      </c>
      <c r="X97" s="920">
        <v>0.18134659852939075</v>
      </c>
      <c r="Y97" s="491">
        <v>14</v>
      </c>
      <c r="Z97" s="491">
        <v>66235.550901744995</v>
      </c>
      <c r="AA97" s="918">
        <v>0.18777204892533708</v>
      </c>
      <c r="AB97" s="921">
        <v>1315.7041328699997</v>
      </c>
      <c r="AC97" s="921">
        <v>-1388.2304895900002</v>
      </c>
    </row>
    <row r="98" spans="1:29" ht="14.5">
      <c r="A98" s="503" t="s">
        <v>1046</v>
      </c>
      <c r="B98" s="504" t="s">
        <v>297</v>
      </c>
      <c r="C98" s="488" t="s">
        <v>297</v>
      </c>
      <c r="D98" s="488" t="s">
        <v>297</v>
      </c>
      <c r="E98" s="719" t="s">
        <v>297</v>
      </c>
      <c r="F98" s="488" t="s">
        <v>297</v>
      </c>
      <c r="G98" s="721" t="s">
        <v>297</v>
      </c>
      <c r="H98" s="488" t="s">
        <v>297</v>
      </c>
      <c r="I98" s="720" t="s">
        <v>297</v>
      </c>
      <c r="J98" s="488" t="s">
        <v>297</v>
      </c>
      <c r="K98" s="488" t="s">
        <v>297</v>
      </c>
      <c r="L98" s="719" t="s">
        <v>297</v>
      </c>
      <c r="M98" s="718" t="s">
        <v>297</v>
      </c>
      <c r="N98" s="718" t="s">
        <v>297</v>
      </c>
      <c r="O98" s="717"/>
    </row>
    <row r="99" spans="1:29" ht="14.5">
      <c r="A99" s="505" t="s">
        <v>297</v>
      </c>
      <c r="B99" s="506" t="s">
        <v>1017</v>
      </c>
      <c r="C99" s="488">
        <v>189.83452938999997</v>
      </c>
      <c r="D99" s="488">
        <v>4348.04001591</v>
      </c>
      <c r="E99" s="719">
        <v>0.55078590589999998</v>
      </c>
      <c r="F99" s="488">
        <v>2584.83465002</v>
      </c>
      <c r="G99" s="721">
        <v>0.1129036417</v>
      </c>
      <c r="H99" s="488">
        <v>1994485</v>
      </c>
      <c r="I99" s="720">
        <v>68.593548026299999</v>
      </c>
      <c r="J99" s="488">
        <v>0</v>
      </c>
      <c r="K99" s="488">
        <v>117.860846354</v>
      </c>
      <c r="L99" s="719">
        <v>4.5597054478160939E-2</v>
      </c>
      <c r="M99" s="718">
        <v>2.0036524</v>
      </c>
      <c r="N99" s="718">
        <v>-0.26229146000000003</v>
      </c>
      <c r="O99" s="717"/>
    </row>
    <row r="100" spans="1:29" ht="14.5">
      <c r="A100" s="507" t="s">
        <v>297</v>
      </c>
      <c r="B100" s="508" t="s">
        <v>1018</v>
      </c>
      <c r="C100" s="488">
        <v>0</v>
      </c>
      <c r="D100" s="488">
        <v>0</v>
      </c>
      <c r="E100" s="719">
        <v>0</v>
      </c>
      <c r="F100" s="488">
        <v>0</v>
      </c>
      <c r="G100" s="721">
        <v>0</v>
      </c>
      <c r="H100" s="488">
        <v>0</v>
      </c>
      <c r="I100" s="720">
        <v>0</v>
      </c>
      <c r="J100" s="488">
        <v>0</v>
      </c>
      <c r="K100" s="488">
        <v>0</v>
      </c>
      <c r="L100" s="719"/>
      <c r="M100" s="718">
        <v>0</v>
      </c>
      <c r="N100" s="718">
        <v>0</v>
      </c>
      <c r="O100" s="717"/>
    </row>
    <row r="101" spans="1:29" ht="14.5">
      <c r="A101" s="507" t="s">
        <v>297</v>
      </c>
      <c r="B101" s="508" t="s">
        <v>1020</v>
      </c>
      <c r="C101" s="488">
        <v>189.83452938999997</v>
      </c>
      <c r="D101" s="488">
        <v>4348.04001591</v>
      </c>
      <c r="E101" s="719">
        <v>0.55078590589999998</v>
      </c>
      <c r="F101" s="488">
        <v>2584.83465002</v>
      </c>
      <c r="G101" s="721">
        <v>0.1129036417</v>
      </c>
      <c r="H101" s="488">
        <v>1994485</v>
      </c>
      <c r="I101" s="720">
        <v>68.593548026299999</v>
      </c>
      <c r="J101" s="488">
        <v>0</v>
      </c>
      <c r="K101" s="488">
        <v>117.860846354</v>
      </c>
      <c r="L101" s="719">
        <v>4.5597054478160939E-2</v>
      </c>
      <c r="M101" s="718">
        <v>2.0036524</v>
      </c>
      <c r="N101" s="718">
        <v>-0.26229146000000003</v>
      </c>
      <c r="O101" s="717"/>
    </row>
    <row r="102" spans="1:29" ht="14.5">
      <c r="A102" s="507" t="s">
        <v>297</v>
      </c>
      <c r="B102" s="506" t="s">
        <v>1022</v>
      </c>
      <c r="C102" s="488">
        <v>109.71059618000001</v>
      </c>
      <c r="D102" s="488">
        <v>813.5202010700001</v>
      </c>
      <c r="E102" s="719">
        <v>0.55899864430000001</v>
      </c>
      <c r="F102" s="488">
        <v>565.67494139999997</v>
      </c>
      <c r="G102" s="721">
        <v>0.20710788520000001</v>
      </c>
      <c r="H102" s="488">
        <v>406578</v>
      </c>
      <c r="I102" s="720">
        <v>65.469395274799993</v>
      </c>
      <c r="J102" s="488">
        <v>0</v>
      </c>
      <c r="K102" s="488">
        <v>40.661233272699995</v>
      </c>
      <c r="L102" s="719">
        <v>7.1880916577401699E-2</v>
      </c>
      <c r="M102" s="718">
        <v>0.76781401000000005</v>
      </c>
      <c r="N102" s="718">
        <v>-0.23743979000000001</v>
      </c>
      <c r="O102" s="717"/>
    </row>
    <row r="103" spans="1:29" ht="14.5">
      <c r="A103" s="507" t="s">
        <v>297</v>
      </c>
      <c r="B103" s="506" t="s">
        <v>1023</v>
      </c>
      <c r="C103" s="488">
        <v>77.386687099999989</v>
      </c>
      <c r="D103" s="488">
        <v>504.99621175999999</v>
      </c>
      <c r="E103" s="719">
        <v>0.66692314180000001</v>
      </c>
      <c r="F103" s="488">
        <v>415.97893127999998</v>
      </c>
      <c r="G103" s="721">
        <v>0.38270062919999998</v>
      </c>
      <c r="H103" s="488">
        <v>257755</v>
      </c>
      <c r="I103" s="720">
        <v>68.931554735600002</v>
      </c>
      <c r="J103" s="488">
        <v>0</v>
      </c>
      <c r="K103" s="488">
        <v>51.542996580899995</v>
      </c>
      <c r="L103" s="719">
        <v>0.12390770951379228</v>
      </c>
      <c r="M103" s="718">
        <v>1.09620367</v>
      </c>
      <c r="N103" s="718">
        <v>-0.26144597000000003</v>
      </c>
      <c r="O103" s="717"/>
    </row>
    <row r="104" spans="1:29" ht="14.5">
      <c r="A104" s="507" t="s">
        <v>297</v>
      </c>
      <c r="B104" s="506" t="s">
        <v>1024</v>
      </c>
      <c r="C104" s="488">
        <v>46.334596810000001</v>
      </c>
      <c r="D104" s="488">
        <v>153.80531368000001</v>
      </c>
      <c r="E104" s="719">
        <v>0.70213526729999998</v>
      </c>
      <c r="F104" s="488">
        <v>155.55499734</v>
      </c>
      <c r="G104" s="721">
        <v>0.65150744949999995</v>
      </c>
      <c r="H104" s="488">
        <v>96014</v>
      </c>
      <c r="I104" s="720">
        <v>69.072186445900002</v>
      </c>
      <c r="J104" s="488">
        <v>0</v>
      </c>
      <c r="K104" s="488">
        <v>29.630516436099999</v>
      </c>
      <c r="L104" s="719">
        <v>0.19048257492709106</v>
      </c>
      <c r="M104" s="718">
        <v>0.70410656000000005</v>
      </c>
      <c r="N104" s="718">
        <v>-0.17455635</v>
      </c>
      <c r="O104" s="717"/>
    </row>
    <row r="105" spans="1:29" ht="14.5">
      <c r="A105" s="507" t="s">
        <v>297</v>
      </c>
      <c r="B105" s="506" t="s">
        <v>1025</v>
      </c>
      <c r="C105" s="488">
        <v>200.86476177</v>
      </c>
      <c r="D105" s="488">
        <v>525.23697737999998</v>
      </c>
      <c r="E105" s="719">
        <v>0.66195383279999997</v>
      </c>
      <c r="F105" s="488">
        <v>559.8851373</v>
      </c>
      <c r="G105" s="721">
        <v>1.3509713112999999</v>
      </c>
      <c r="H105" s="488">
        <v>369201</v>
      </c>
      <c r="I105" s="720">
        <v>68.848684969999994</v>
      </c>
      <c r="J105" s="488">
        <v>0</v>
      </c>
      <c r="K105" s="488">
        <v>183.8835576836</v>
      </c>
      <c r="L105" s="719">
        <v>0.32843086096259549</v>
      </c>
      <c r="M105" s="718">
        <v>5.2698858200000007</v>
      </c>
      <c r="N105" s="718">
        <v>-2.4070408300000001</v>
      </c>
      <c r="O105" s="717"/>
    </row>
    <row r="106" spans="1:29" ht="14.5">
      <c r="A106" s="507" t="s">
        <v>297</v>
      </c>
      <c r="B106" s="508" t="s">
        <v>1026</v>
      </c>
      <c r="C106" s="488">
        <v>147.66503446000002</v>
      </c>
      <c r="D106" s="488">
        <v>402.37848023000004</v>
      </c>
      <c r="E106" s="719">
        <v>0.65380804370000001</v>
      </c>
      <c r="F106" s="488">
        <v>417.05118126999997</v>
      </c>
      <c r="G106" s="721">
        <v>1.0989335188</v>
      </c>
      <c r="H106" s="488">
        <v>269929</v>
      </c>
      <c r="I106" s="720">
        <v>67.371629626800001</v>
      </c>
      <c r="J106" s="488">
        <v>0</v>
      </c>
      <c r="K106" s="488">
        <v>114.39542470489999</v>
      </c>
      <c r="L106" s="719">
        <v>0.27429588943147032</v>
      </c>
      <c r="M106" s="718">
        <v>3.0759110600000001</v>
      </c>
      <c r="N106" s="718">
        <v>-1.14051094</v>
      </c>
      <c r="O106" s="717"/>
    </row>
    <row r="107" spans="1:29" ht="14.5">
      <c r="A107" s="507" t="s">
        <v>297</v>
      </c>
      <c r="B107" s="508" t="s">
        <v>1027</v>
      </c>
      <c r="C107" s="488">
        <v>53.19972731</v>
      </c>
      <c r="D107" s="488">
        <v>122.85849715000001</v>
      </c>
      <c r="E107" s="719">
        <v>0.688632413</v>
      </c>
      <c r="F107" s="488">
        <v>142.83395603</v>
      </c>
      <c r="G107" s="721">
        <v>2.0868793685</v>
      </c>
      <c r="H107" s="488">
        <v>99272</v>
      </c>
      <c r="I107" s="720">
        <v>73.161438693099996</v>
      </c>
      <c r="J107" s="488">
        <v>0</v>
      </c>
      <c r="K107" s="488">
        <v>69.488132978699994</v>
      </c>
      <c r="L107" s="719">
        <v>0.48649589292412454</v>
      </c>
      <c r="M107" s="718">
        <v>2.1939747599999997</v>
      </c>
      <c r="N107" s="718">
        <v>-1.2665298899999999</v>
      </c>
      <c r="O107" s="717"/>
    </row>
    <row r="108" spans="1:29" ht="14.5">
      <c r="A108" s="507" t="s">
        <v>297</v>
      </c>
      <c r="B108" s="506" t="s">
        <v>1028</v>
      </c>
      <c r="C108" s="488">
        <v>173.19843562</v>
      </c>
      <c r="D108" s="488">
        <v>184.58913809999999</v>
      </c>
      <c r="E108" s="719">
        <v>0.73023559650000003</v>
      </c>
      <c r="F108" s="488">
        <v>330.00138077999998</v>
      </c>
      <c r="G108" s="721">
        <v>4.6634425991999997</v>
      </c>
      <c r="H108" s="488">
        <v>244849</v>
      </c>
      <c r="I108" s="720">
        <v>70.909305998099995</v>
      </c>
      <c r="J108" s="488">
        <v>0</v>
      </c>
      <c r="K108" s="488">
        <v>266.36283548170002</v>
      </c>
      <c r="L108" s="719">
        <v>0.80715673022978807</v>
      </c>
      <c r="M108" s="718">
        <v>11.0834356</v>
      </c>
      <c r="N108" s="718">
        <v>-5.9665859299999999</v>
      </c>
      <c r="O108" s="717"/>
    </row>
    <row r="109" spans="1:29" ht="14.5">
      <c r="A109" s="507" t="s">
        <v>297</v>
      </c>
      <c r="B109" s="508" t="s">
        <v>1029</v>
      </c>
      <c r="C109" s="488">
        <v>121.52968887</v>
      </c>
      <c r="D109" s="488">
        <v>130.89201061</v>
      </c>
      <c r="E109" s="719">
        <v>0.72943497950000002</v>
      </c>
      <c r="F109" s="488">
        <v>230.14632461000002</v>
      </c>
      <c r="G109" s="721">
        <v>3.4308822829999999</v>
      </c>
      <c r="H109" s="488">
        <v>124616</v>
      </c>
      <c r="I109" s="720">
        <v>69.676332840200004</v>
      </c>
      <c r="J109" s="488">
        <v>0</v>
      </c>
      <c r="K109" s="488">
        <v>150.81813722780001</v>
      </c>
      <c r="L109" s="719">
        <v>0.65531412453956195</v>
      </c>
      <c r="M109" s="718">
        <v>5.5307247100000003</v>
      </c>
      <c r="N109" s="718">
        <v>-3.1725272700000002</v>
      </c>
      <c r="O109" s="717"/>
    </row>
    <row r="110" spans="1:29" ht="14.5">
      <c r="A110" s="507" t="s">
        <v>297</v>
      </c>
      <c r="B110" s="508" t="s">
        <v>1030</v>
      </c>
      <c r="C110" s="488">
        <v>51.668746749999997</v>
      </c>
      <c r="D110" s="488">
        <v>53.69712749</v>
      </c>
      <c r="E110" s="719">
        <v>0.73218717909999997</v>
      </c>
      <c r="F110" s="488">
        <v>99.855056169999997</v>
      </c>
      <c r="G110" s="721">
        <v>7.5042524441999996</v>
      </c>
      <c r="H110" s="488">
        <v>120233</v>
      </c>
      <c r="I110" s="720">
        <v>73.751067362000001</v>
      </c>
      <c r="J110" s="488">
        <v>0</v>
      </c>
      <c r="K110" s="488">
        <v>115.54469825390001</v>
      </c>
      <c r="L110" s="719">
        <v>1.1571241626181543</v>
      </c>
      <c r="M110" s="718">
        <v>5.5527108899999993</v>
      </c>
      <c r="N110" s="718">
        <v>-2.7940586600000001</v>
      </c>
      <c r="O110" s="717"/>
    </row>
    <row r="111" spans="1:29" ht="14.5">
      <c r="A111" s="507" t="s">
        <v>297</v>
      </c>
      <c r="B111" s="506" t="s">
        <v>1031</v>
      </c>
      <c r="C111" s="488">
        <v>61.87057051</v>
      </c>
      <c r="D111" s="488">
        <v>37.216014510000001</v>
      </c>
      <c r="E111" s="719">
        <v>0.71220107089999996</v>
      </c>
      <c r="F111" s="488">
        <v>98.887652219999993</v>
      </c>
      <c r="G111" s="721">
        <v>22.844938479300001</v>
      </c>
      <c r="H111" s="488">
        <v>65651</v>
      </c>
      <c r="I111" s="720">
        <v>71.248805402499997</v>
      </c>
      <c r="J111" s="488">
        <v>0</v>
      </c>
      <c r="K111" s="488">
        <v>172.44964575729998</v>
      </c>
      <c r="L111" s="719">
        <v>1.7438946307840657</v>
      </c>
      <c r="M111" s="718">
        <v>16.193817150000001</v>
      </c>
      <c r="N111" s="718">
        <v>-7.7503161699999996</v>
      </c>
      <c r="O111" s="717"/>
    </row>
    <row r="112" spans="1:29" ht="14.5">
      <c r="A112" s="507" t="s">
        <v>297</v>
      </c>
      <c r="B112" s="508" t="s">
        <v>1032</v>
      </c>
      <c r="C112" s="488">
        <v>36.047388810000001</v>
      </c>
      <c r="D112" s="488">
        <v>28.367401399999999</v>
      </c>
      <c r="E112" s="719">
        <v>0.71029657229999998</v>
      </c>
      <c r="F112" s="488">
        <v>62.466102939999999</v>
      </c>
      <c r="G112" s="721">
        <v>14.0134649387</v>
      </c>
      <c r="H112" s="488">
        <v>43309</v>
      </c>
      <c r="I112" s="720">
        <v>71.031922902999995</v>
      </c>
      <c r="J112" s="488">
        <v>0</v>
      </c>
      <c r="K112" s="488">
        <v>98.372970931300003</v>
      </c>
      <c r="L112" s="719">
        <v>1.5748216440809395</v>
      </c>
      <c r="M112" s="718">
        <v>6.2196508499999998</v>
      </c>
      <c r="N112" s="718">
        <v>-3.2062744799999998</v>
      </c>
      <c r="O112" s="717"/>
    </row>
    <row r="113" spans="1:15" ht="14.5">
      <c r="A113" s="507" t="s">
        <v>297</v>
      </c>
      <c r="B113" s="508" t="s">
        <v>1033</v>
      </c>
      <c r="C113" s="488">
        <v>9.8614030899999996</v>
      </c>
      <c r="D113" s="488">
        <v>4.4552040399999999</v>
      </c>
      <c r="E113" s="719">
        <v>0.73035158680000001</v>
      </c>
      <c r="F113" s="488">
        <v>14.80871052</v>
      </c>
      <c r="G113" s="721">
        <v>23.438056421199999</v>
      </c>
      <c r="H113" s="488">
        <v>8492</v>
      </c>
      <c r="I113" s="720">
        <v>70.276805453199998</v>
      </c>
      <c r="J113" s="488">
        <v>0</v>
      </c>
      <c r="K113" s="488">
        <v>28.889966813400001</v>
      </c>
      <c r="L113" s="719">
        <v>1.9508765989032244</v>
      </c>
      <c r="M113" s="718">
        <v>2.4331137999999997</v>
      </c>
      <c r="N113" s="718">
        <v>-1.21384859</v>
      </c>
      <c r="O113" s="717"/>
    </row>
    <row r="114" spans="1:15" ht="14.5">
      <c r="A114" s="507" t="s">
        <v>297</v>
      </c>
      <c r="B114" s="508" t="s">
        <v>1034</v>
      </c>
      <c r="C114" s="488">
        <v>15.96177861</v>
      </c>
      <c r="D114" s="488">
        <v>4.3934090700000006</v>
      </c>
      <c r="E114" s="719">
        <v>0.70609224420000005</v>
      </c>
      <c r="F114" s="488">
        <v>21.612838760000002</v>
      </c>
      <c r="G114" s="721">
        <v>47.9635464244</v>
      </c>
      <c r="H114" s="488">
        <v>13850</v>
      </c>
      <c r="I114" s="720">
        <v>72.5416420687</v>
      </c>
      <c r="J114" s="488">
        <v>0</v>
      </c>
      <c r="K114" s="488">
        <v>45.1867080126</v>
      </c>
      <c r="L114" s="719">
        <v>2.09073451731058</v>
      </c>
      <c r="M114" s="718">
        <v>7.5410525000000002</v>
      </c>
      <c r="N114" s="718">
        <v>-3.3301931000000002</v>
      </c>
      <c r="O114" s="717"/>
    </row>
    <row r="115" spans="1:15" ht="14.5">
      <c r="A115" s="509" t="s">
        <v>297</v>
      </c>
      <c r="B115" s="506" t="s">
        <v>1035</v>
      </c>
      <c r="C115" s="488">
        <v>20.327002670000002</v>
      </c>
      <c r="D115" s="488">
        <v>8.2843870299999995</v>
      </c>
      <c r="E115" s="719">
        <v>0.19507182419999999</v>
      </c>
      <c r="F115" s="488">
        <v>21.943053160000002</v>
      </c>
      <c r="G115" s="721">
        <v>100</v>
      </c>
      <c r="H115" s="488">
        <v>20327</v>
      </c>
      <c r="I115" s="720">
        <v>109.1139829322</v>
      </c>
      <c r="J115" s="488">
        <v>0</v>
      </c>
      <c r="K115" s="488">
        <v>83.637662442800007</v>
      </c>
      <c r="L115" s="719">
        <v>3.8115781715947863</v>
      </c>
      <c r="M115" s="718">
        <v>17.251928120000002</v>
      </c>
      <c r="N115" s="718">
        <v>-11.075830570000001</v>
      </c>
      <c r="O115" s="717"/>
    </row>
    <row r="116" spans="1:15" ht="14.5">
      <c r="A116" s="1111" t="s">
        <v>1036</v>
      </c>
      <c r="B116" s="1112"/>
      <c r="C116" s="488">
        <v>879.52718004999997</v>
      </c>
      <c r="D116" s="488">
        <v>6575.6882594399995</v>
      </c>
      <c r="E116" s="719">
        <v>0.5972881604625</v>
      </c>
      <c r="F116" s="488">
        <v>4732.7607435</v>
      </c>
      <c r="G116" s="721">
        <v>16.276696499424997</v>
      </c>
      <c r="H116" s="488">
        <v>3454860</v>
      </c>
      <c r="I116" s="720">
        <v>592.18746378540004</v>
      </c>
      <c r="J116" s="488">
        <v>0</v>
      </c>
      <c r="K116" s="488">
        <v>946.0292940091</v>
      </c>
      <c r="L116" s="719"/>
      <c r="M116" s="718">
        <v>54.370843330000007</v>
      </c>
      <c r="N116" s="718">
        <v>-28.135507069999999</v>
      </c>
      <c r="O116" s="717"/>
    </row>
    <row r="117" spans="1:15" ht="14.5">
      <c r="A117" s="503" t="s">
        <v>1047</v>
      </c>
      <c r="B117" s="504" t="s">
        <v>297</v>
      </c>
      <c r="C117" s="488" t="s">
        <v>297</v>
      </c>
      <c r="D117" s="488" t="s">
        <v>297</v>
      </c>
      <c r="E117" s="719" t="s">
        <v>297</v>
      </c>
      <c r="F117" s="488" t="s">
        <v>297</v>
      </c>
      <c r="G117" s="721" t="s">
        <v>297</v>
      </c>
      <c r="H117" s="488" t="s">
        <v>297</v>
      </c>
      <c r="I117" s="720" t="s">
        <v>297</v>
      </c>
      <c r="J117" s="488" t="s">
        <v>297</v>
      </c>
      <c r="K117" s="488" t="s">
        <v>297</v>
      </c>
      <c r="L117" s="719" t="s">
        <v>297</v>
      </c>
      <c r="M117" s="718" t="s">
        <v>297</v>
      </c>
      <c r="N117" s="718" t="s">
        <v>297</v>
      </c>
      <c r="O117" s="717"/>
    </row>
    <row r="118" spans="1:15" ht="14.5">
      <c r="A118" s="505" t="s">
        <v>297</v>
      </c>
      <c r="B118" s="506" t="s">
        <v>1017</v>
      </c>
      <c r="C118" s="488">
        <v>188012.10610961998</v>
      </c>
      <c r="D118" s="488">
        <v>9550.3422530099997</v>
      </c>
      <c r="E118" s="719">
        <v>0.38568832739999998</v>
      </c>
      <c r="F118" s="488">
        <v>191695.40878586</v>
      </c>
      <c r="G118" s="721">
        <v>9.7694072399999998E-2</v>
      </c>
      <c r="H118" s="488">
        <v>1152091</v>
      </c>
      <c r="I118" s="720">
        <v>23.5368883141</v>
      </c>
      <c r="J118" s="488">
        <v>0</v>
      </c>
      <c r="K118" s="488">
        <v>10629.056569181699</v>
      </c>
      <c r="L118" s="719">
        <v>5.5447632452456153E-2</v>
      </c>
      <c r="M118" s="718">
        <v>42.806509499999997</v>
      </c>
      <c r="N118" s="718">
        <v>-17.512309239999997</v>
      </c>
      <c r="O118" s="717"/>
    </row>
    <row r="119" spans="1:15" ht="14.5">
      <c r="A119" s="507" t="s">
        <v>297</v>
      </c>
      <c r="B119" s="508" t="s">
        <v>1018</v>
      </c>
      <c r="C119" s="488">
        <v>96182.359363940006</v>
      </c>
      <c r="D119" s="488">
        <v>6694.7910139200003</v>
      </c>
      <c r="E119" s="719">
        <v>0.40521086490000002</v>
      </c>
      <c r="F119" s="488">
        <v>98895.011801510002</v>
      </c>
      <c r="G119" s="721">
        <v>6.5379084700000006E-2</v>
      </c>
      <c r="H119" s="488">
        <v>651761</v>
      </c>
      <c r="I119" s="720">
        <v>25.6729762571</v>
      </c>
      <c r="J119" s="488">
        <v>0</v>
      </c>
      <c r="K119" s="488">
        <v>4815.3092763051009</v>
      </c>
      <c r="L119" s="719">
        <v>4.8691123936258809E-2</v>
      </c>
      <c r="M119" s="718">
        <v>16.569076599999999</v>
      </c>
      <c r="N119" s="718">
        <v>-4.7040165599999995</v>
      </c>
      <c r="O119" s="717"/>
    </row>
    <row r="120" spans="1:15" ht="14.5">
      <c r="A120" s="507" t="s">
        <v>297</v>
      </c>
      <c r="B120" s="508" t="s">
        <v>1020</v>
      </c>
      <c r="C120" s="488">
        <v>91829.746745679993</v>
      </c>
      <c r="D120" s="488">
        <v>2855.5512390900003</v>
      </c>
      <c r="E120" s="719">
        <v>0.33991807229999998</v>
      </c>
      <c r="F120" s="488">
        <v>92800.396984350009</v>
      </c>
      <c r="G120" s="721">
        <v>0.1321313291</v>
      </c>
      <c r="H120" s="488">
        <v>500376</v>
      </c>
      <c r="I120" s="720">
        <v>21.260513975199999</v>
      </c>
      <c r="J120" s="488">
        <v>0</v>
      </c>
      <c r="K120" s="488">
        <v>5813.7472928766001</v>
      </c>
      <c r="L120" s="719">
        <v>6.2647870933753E-2</v>
      </c>
      <c r="M120" s="718">
        <v>26.237432899999998</v>
      </c>
      <c r="N120" s="718">
        <v>-12.808292679999999</v>
      </c>
      <c r="O120" s="717"/>
    </row>
    <row r="121" spans="1:15" ht="14.5">
      <c r="A121" s="507" t="s">
        <v>297</v>
      </c>
      <c r="B121" s="506" t="s">
        <v>1022</v>
      </c>
      <c r="C121" s="488">
        <v>56894.430032559998</v>
      </c>
      <c r="D121" s="488">
        <v>2028.7854371400001</v>
      </c>
      <c r="E121" s="719">
        <v>0.39335085180000001</v>
      </c>
      <c r="F121" s="488">
        <v>57692.77466658</v>
      </c>
      <c r="G121" s="721">
        <v>0.18319052429999999</v>
      </c>
      <c r="H121" s="488">
        <v>268295</v>
      </c>
      <c r="I121" s="720">
        <v>19.617158652699999</v>
      </c>
      <c r="J121" s="488">
        <v>0</v>
      </c>
      <c r="K121" s="488">
        <v>4556.9837823482003</v>
      </c>
      <c r="L121" s="719">
        <v>7.8987079555179529E-2</v>
      </c>
      <c r="M121" s="718">
        <v>20.90688385</v>
      </c>
      <c r="N121" s="718">
        <v>-15.977462599999999</v>
      </c>
      <c r="O121" s="717"/>
    </row>
    <row r="122" spans="1:15" ht="14.5">
      <c r="A122" s="507" t="s">
        <v>297</v>
      </c>
      <c r="B122" s="506" t="s">
        <v>1023</v>
      </c>
      <c r="C122" s="488">
        <v>44115.235764780002</v>
      </c>
      <c r="D122" s="488">
        <v>1484.2082323299999</v>
      </c>
      <c r="E122" s="719">
        <v>0.41807080050000001</v>
      </c>
      <c r="F122" s="488">
        <v>44735.928050580005</v>
      </c>
      <c r="G122" s="721">
        <v>0.33934729940000002</v>
      </c>
      <c r="H122" s="488">
        <v>188392</v>
      </c>
      <c r="I122" s="720">
        <v>21.468820776400001</v>
      </c>
      <c r="J122" s="488">
        <v>0</v>
      </c>
      <c r="K122" s="488">
        <v>5684.2887378518999</v>
      </c>
      <c r="L122" s="719">
        <v>0.12706316791785441</v>
      </c>
      <c r="M122" s="718">
        <v>32.158456210000004</v>
      </c>
      <c r="N122" s="718">
        <v>-25.267093920000001</v>
      </c>
      <c r="O122" s="717"/>
    </row>
    <row r="123" spans="1:15" ht="14.5">
      <c r="A123" s="507" t="s">
        <v>297</v>
      </c>
      <c r="B123" s="506" t="s">
        <v>1024</v>
      </c>
      <c r="C123" s="488">
        <v>18749.553436279999</v>
      </c>
      <c r="D123" s="488">
        <v>522.92047714</v>
      </c>
      <c r="E123" s="719">
        <v>0.45973456779999999</v>
      </c>
      <c r="F123" s="488">
        <v>18990.47855661</v>
      </c>
      <c r="G123" s="721">
        <v>0.61259752140000001</v>
      </c>
      <c r="H123" s="488">
        <v>80778</v>
      </c>
      <c r="I123" s="720">
        <v>17.123099995499999</v>
      </c>
      <c r="J123" s="488">
        <v>0</v>
      </c>
      <c r="K123" s="488">
        <v>3064.5808627125002</v>
      </c>
      <c r="L123" s="719">
        <v>0.16137459904325654</v>
      </c>
      <c r="M123" s="718">
        <v>20.15215006</v>
      </c>
      <c r="N123" s="718">
        <v>-8.3919253200000004</v>
      </c>
      <c r="O123" s="717"/>
    </row>
    <row r="124" spans="1:15" ht="14.5">
      <c r="A124" s="507" t="s">
        <v>297</v>
      </c>
      <c r="B124" s="506" t="s">
        <v>1025</v>
      </c>
      <c r="C124" s="488">
        <v>19106.588325459998</v>
      </c>
      <c r="D124" s="488">
        <v>1241.2685299500001</v>
      </c>
      <c r="E124" s="719">
        <v>0.40669855360000001</v>
      </c>
      <c r="F124" s="488">
        <v>19612.628086569999</v>
      </c>
      <c r="G124" s="721">
        <v>1.3402735132000001</v>
      </c>
      <c r="H124" s="488">
        <v>97799</v>
      </c>
      <c r="I124" s="720">
        <v>22.759024434899999</v>
      </c>
      <c r="J124" s="488">
        <v>0</v>
      </c>
      <c r="K124" s="488">
        <v>7002.2136873337004</v>
      </c>
      <c r="L124" s="719">
        <v>0.35702577219258835</v>
      </c>
      <c r="M124" s="718">
        <v>56.88551107</v>
      </c>
      <c r="N124" s="718">
        <v>-35.728841930000002</v>
      </c>
      <c r="O124" s="717"/>
    </row>
    <row r="125" spans="1:15" ht="14.5">
      <c r="A125" s="507" t="s">
        <v>297</v>
      </c>
      <c r="B125" s="508" t="s">
        <v>1026</v>
      </c>
      <c r="C125" s="488">
        <v>15830.199430190001</v>
      </c>
      <c r="D125" s="488">
        <v>984.3477733200001</v>
      </c>
      <c r="E125" s="719">
        <v>0.40782937699999999</v>
      </c>
      <c r="F125" s="488">
        <v>16232.134578749999</v>
      </c>
      <c r="G125" s="721">
        <v>1.1876100117999999</v>
      </c>
      <c r="H125" s="488">
        <v>85445</v>
      </c>
      <c r="I125" s="720">
        <v>23.7153826481</v>
      </c>
      <c r="J125" s="488">
        <v>0</v>
      </c>
      <c r="K125" s="488">
        <v>5800.9125597376005</v>
      </c>
      <c r="L125" s="719">
        <v>0.35737213313471161</v>
      </c>
      <c r="M125" s="718">
        <v>44.275162729999998</v>
      </c>
      <c r="N125" s="718">
        <v>-24.86402314</v>
      </c>
      <c r="O125" s="717"/>
    </row>
    <row r="126" spans="1:15" ht="14.5">
      <c r="A126" s="507" t="s">
        <v>297</v>
      </c>
      <c r="B126" s="508" t="s">
        <v>1027</v>
      </c>
      <c r="C126" s="488">
        <v>3276.3888952699999</v>
      </c>
      <c r="D126" s="488">
        <v>256.92075662999997</v>
      </c>
      <c r="E126" s="719">
        <v>0.40236599769999998</v>
      </c>
      <c r="F126" s="488">
        <v>3380.4935078200001</v>
      </c>
      <c r="G126" s="721">
        <v>2.0733187018999999</v>
      </c>
      <c r="H126" s="488">
        <v>12359</v>
      </c>
      <c r="I126" s="720">
        <v>18.1668738549</v>
      </c>
      <c r="J126" s="488">
        <v>0</v>
      </c>
      <c r="K126" s="488">
        <v>1201.3011275961001</v>
      </c>
      <c r="L126" s="719">
        <v>0.35536264892009528</v>
      </c>
      <c r="M126" s="718">
        <v>12.61034834</v>
      </c>
      <c r="N126" s="718">
        <v>-10.864818789999999</v>
      </c>
      <c r="O126" s="717"/>
    </row>
    <row r="127" spans="1:15" ht="14.5">
      <c r="A127" s="507" t="s">
        <v>297</v>
      </c>
      <c r="B127" s="506" t="s">
        <v>1028</v>
      </c>
      <c r="C127" s="488">
        <v>9284.7868837999995</v>
      </c>
      <c r="D127" s="488">
        <v>154.61150437999999</v>
      </c>
      <c r="E127" s="719">
        <v>0.4117789671</v>
      </c>
      <c r="F127" s="488">
        <v>9350.0949111900009</v>
      </c>
      <c r="G127" s="721">
        <v>4.0165418373000001</v>
      </c>
      <c r="H127" s="488">
        <v>46597</v>
      </c>
      <c r="I127" s="720">
        <v>24.4136868384</v>
      </c>
      <c r="J127" s="488">
        <v>0</v>
      </c>
      <c r="K127" s="488">
        <v>6347.1116822480999</v>
      </c>
      <c r="L127" s="719">
        <v>0.67882858329619811</v>
      </c>
      <c r="M127" s="718">
        <v>86.89804049</v>
      </c>
      <c r="N127" s="718">
        <v>-73.939956290000012</v>
      </c>
      <c r="O127" s="717"/>
    </row>
    <row r="128" spans="1:15" ht="14.5">
      <c r="A128" s="507" t="s">
        <v>297</v>
      </c>
      <c r="B128" s="508" t="s">
        <v>1029</v>
      </c>
      <c r="C128" s="488">
        <v>7577.2651723299996</v>
      </c>
      <c r="D128" s="488">
        <v>120.07433681000001</v>
      </c>
      <c r="E128" s="719">
        <v>0.41658259289999999</v>
      </c>
      <c r="F128" s="488">
        <v>7628.1705165200001</v>
      </c>
      <c r="G128" s="721">
        <v>3.3859897987999998</v>
      </c>
      <c r="H128" s="488">
        <v>37122</v>
      </c>
      <c r="I128" s="720">
        <v>25.000396269199999</v>
      </c>
      <c r="J128" s="488">
        <v>0</v>
      </c>
      <c r="K128" s="488">
        <v>4903.5088809839999</v>
      </c>
      <c r="L128" s="719">
        <v>0.64281584560343563</v>
      </c>
      <c r="M128" s="718">
        <v>61.826416340000002</v>
      </c>
      <c r="N128" s="718">
        <v>-50.231667569999999</v>
      </c>
      <c r="O128" s="717"/>
    </row>
    <row r="129" spans="1:15" ht="14.5">
      <c r="A129" s="507" t="s">
        <v>297</v>
      </c>
      <c r="B129" s="508" t="s">
        <v>1030</v>
      </c>
      <c r="C129" s="488">
        <v>1707.5217114700001</v>
      </c>
      <c r="D129" s="488">
        <v>34.537167570000001</v>
      </c>
      <c r="E129" s="719">
        <v>0.39507834520000001</v>
      </c>
      <c r="F129" s="488">
        <v>1721.9243946700001</v>
      </c>
      <c r="G129" s="721">
        <v>6.8099040108000004</v>
      </c>
      <c r="H129" s="488">
        <v>9476</v>
      </c>
      <c r="I129" s="720">
        <v>21.814548574300002</v>
      </c>
      <c r="J129" s="488">
        <v>0</v>
      </c>
      <c r="K129" s="488">
        <v>1443.6028012641</v>
      </c>
      <c r="L129" s="719">
        <v>0.83836596178821232</v>
      </c>
      <c r="M129" s="718">
        <v>25.071624149999998</v>
      </c>
      <c r="N129" s="718">
        <v>-23.708288719999999</v>
      </c>
      <c r="O129" s="717"/>
    </row>
    <row r="130" spans="1:15" ht="14.5">
      <c r="A130" s="507" t="s">
        <v>297</v>
      </c>
      <c r="B130" s="506" t="s">
        <v>1031</v>
      </c>
      <c r="C130" s="488">
        <v>4071.3001387899999</v>
      </c>
      <c r="D130" s="488">
        <v>48.40323454</v>
      </c>
      <c r="E130" s="719">
        <v>0.40692177280000003</v>
      </c>
      <c r="F130" s="488">
        <v>4091.8155026499999</v>
      </c>
      <c r="G130" s="721">
        <v>21.560695825700002</v>
      </c>
      <c r="H130" s="488">
        <v>19755</v>
      </c>
      <c r="I130" s="720">
        <v>20.727500591999998</v>
      </c>
      <c r="J130" s="488">
        <v>0</v>
      </c>
      <c r="K130" s="488">
        <v>4665.4195239236005</v>
      </c>
      <c r="L130" s="719">
        <v>1.1401832562836998</v>
      </c>
      <c r="M130" s="718">
        <v>188.73055815999999</v>
      </c>
      <c r="N130" s="718">
        <v>-163.62612103000001</v>
      </c>
      <c r="O130" s="717"/>
    </row>
    <row r="131" spans="1:15" ht="14.5">
      <c r="A131" s="507" t="s">
        <v>297</v>
      </c>
      <c r="B131" s="508" t="s">
        <v>1032</v>
      </c>
      <c r="C131" s="488">
        <v>2594.2210352399998</v>
      </c>
      <c r="D131" s="488">
        <v>40.877649429999998</v>
      </c>
      <c r="E131" s="719">
        <v>0.41055629059999998</v>
      </c>
      <c r="F131" s="488">
        <v>2611.5574491799998</v>
      </c>
      <c r="G131" s="721">
        <v>14.461352422399999</v>
      </c>
      <c r="H131" s="488">
        <v>11568</v>
      </c>
      <c r="I131" s="720">
        <v>19.828862192199999</v>
      </c>
      <c r="J131" s="488">
        <v>0</v>
      </c>
      <c r="K131" s="488">
        <v>2685.6087761293002</v>
      </c>
      <c r="L131" s="719">
        <v>1.0283552356746168</v>
      </c>
      <c r="M131" s="718">
        <v>74.006059239999999</v>
      </c>
      <c r="N131" s="718">
        <v>-80.802147410000003</v>
      </c>
      <c r="O131" s="717"/>
    </row>
    <row r="132" spans="1:15" ht="14.5">
      <c r="A132" s="507" t="s">
        <v>297</v>
      </c>
      <c r="B132" s="508" t="s">
        <v>1033</v>
      </c>
      <c r="C132" s="488">
        <v>396.36276224</v>
      </c>
      <c r="D132" s="488">
        <v>1.7153867899999999</v>
      </c>
      <c r="E132" s="719">
        <v>0.4144078491</v>
      </c>
      <c r="F132" s="488">
        <v>397.13552129999999</v>
      </c>
      <c r="G132" s="721">
        <v>24.1548330054</v>
      </c>
      <c r="H132" s="488">
        <v>2887</v>
      </c>
      <c r="I132" s="720">
        <v>26.068893202200002</v>
      </c>
      <c r="J132" s="488">
        <v>0</v>
      </c>
      <c r="K132" s="488">
        <v>665.57040994550005</v>
      </c>
      <c r="L132" s="719">
        <v>1.6759276726664845</v>
      </c>
      <c r="M132" s="718">
        <v>24.662702829999997</v>
      </c>
      <c r="N132" s="718">
        <v>-12.911309660000001</v>
      </c>
      <c r="O132" s="717"/>
    </row>
    <row r="133" spans="1:15" ht="14.5">
      <c r="A133" s="507" t="s">
        <v>297</v>
      </c>
      <c r="B133" s="508" t="s">
        <v>1034</v>
      </c>
      <c r="C133" s="488">
        <v>1080.71634131</v>
      </c>
      <c r="D133" s="488">
        <v>5.8101983200000005</v>
      </c>
      <c r="E133" s="719">
        <v>0.379140955</v>
      </c>
      <c r="F133" s="488">
        <v>1083.1225321700001</v>
      </c>
      <c r="G133" s="721">
        <v>37.727028450399999</v>
      </c>
      <c r="H133" s="488">
        <v>5302</v>
      </c>
      <c r="I133" s="720">
        <v>20.935777182900001</v>
      </c>
      <c r="J133" s="488">
        <v>0</v>
      </c>
      <c r="K133" s="488">
        <v>1314.2403378488</v>
      </c>
      <c r="L133" s="719">
        <v>1.2133810338298134</v>
      </c>
      <c r="M133" s="718">
        <v>90.061796090000001</v>
      </c>
      <c r="N133" s="718">
        <v>-69.912663959999989</v>
      </c>
      <c r="O133" s="717"/>
    </row>
    <row r="134" spans="1:15" ht="14.5">
      <c r="A134" s="509" t="s">
        <v>297</v>
      </c>
      <c r="B134" s="506" t="s">
        <v>1035</v>
      </c>
      <c r="C134" s="488">
        <v>3193.3084804699997</v>
      </c>
      <c r="D134" s="488">
        <v>22.461463010000003</v>
      </c>
      <c r="E134" s="719">
        <v>0.38674025760000003</v>
      </c>
      <c r="F134" s="488">
        <v>3202.2949398600003</v>
      </c>
      <c r="G134" s="721">
        <v>100</v>
      </c>
      <c r="H134" s="488">
        <v>17851</v>
      </c>
      <c r="I134" s="720">
        <v>44.470747949200003</v>
      </c>
      <c r="J134" s="488">
        <v>0</v>
      </c>
      <c r="K134" s="488">
        <v>5339.9085835835003</v>
      </c>
      <c r="L134" s="719">
        <v>1.6675255352390974</v>
      </c>
      <c r="M134" s="718">
        <v>1010.77404825</v>
      </c>
      <c r="N134" s="718">
        <v>-466.52204975000001</v>
      </c>
      <c r="O134" s="717"/>
    </row>
    <row r="135" spans="1:15" ht="14.5">
      <c r="A135" s="1111" t="s">
        <v>1036</v>
      </c>
      <c r="B135" s="1112"/>
      <c r="C135" s="488">
        <v>343427.30917175999</v>
      </c>
      <c r="D135" s="488">
        <v>15053.001131499999</v>
      </c>
      <c r="E135" s="719">
        <v>0.40862301232500003</v>
      </c>
      <c r="F135" s="488">
        <v>349371.42349990003</v>
      </c>
      <c r="G135" s="721">
        <v>16.018792574212501</v>
      </c>
      <c r="H135" s="488">
        <v>1871558</v>
      </c>
      <c r="I135" s="720">
        <v>194.11692755319999</v>
      </c>
      <c r="J135" s="488">
        <v>0</v>
      </c>
      <c r="K135" s="488">
        <v>47289.56342918321</v>
      </c>
      <c r="L135" s="719"/>
      <c r="M135" s="718">
        <v>1459.3121575899997</v>
      </c>
      <c r="N135" s="718">
        <v>-806.96576008000011</v>
      </c>
      <c r="O135" s="717"/>
    </row>
    <row r="136" spans="1:15" ht="14.5">
      <c r="A136" s="503" t="s">
        <v>1048</v>
      </c>
      <c r="B136" s="504" t="s">
        <v>297</v>
      </c>
      <c r="C136" s="488" t="s">
        <v>297</v>
      </c>
      <c r="D136" s="488" t="s">
        <v>297</v>
      </c>
      <c r="E136" s="719" t="s">
        <v>297</v>
      </c>
      <c r="F136" s="488" t="s">
        <v>297</v>
      </c>
      <c r="G136" s="721" t="s">
        <v>297</v>
      </c>
      <c r="H136" s="488" t="s">
        <v>297</v>
      </c>
      <c r="I136" s="720" t="s">
        <v>297</v>
      </c>
      <c r="J136" s="488" t="s">
        <v>297</v>
      </c>
      <c r="K136" s="488" t="s">
        <v>297</v>
      </c>
      <c r="L136" s="719" t="s">
        <v>297</v>
      </c>
      <c r="M136" s="718" t="s">
        <v>297</v>
      </c>
      <c r="N136" s="718" t="s">
        <v>297</v>
      </c>
      <c r="O136" s="717"/>
    </row>
    <row r="137" spans="1:15" ht="14.5">
      <c r="A137" s="505" t="s">
        <v>297</v>
      </c>
      <c r="B137" s="506" t="s">
        <v>1017</v>
      </c>
      <c r="C137" s="488">
        <v>219727.66793929</v>
      </c>
      <c r="D137" s="488">
        <v>26735.530503330003</v>
      </c>
      <c r="E137" s="719">
        <v>0.43568729769999998</v>
      </c>
      <c r="F137" s="488">
        <v>231340.5651376</v>
      </c>
      <c r="G137" s="721">
        <v>9.8285602889563095E-4</v>
      </c>
      <c r="H137" s="488">
        <v>3216271</v>
      </c>
      <c r="I137" s="720">
        <v>0.23757521078289934</v>
      </c>
      <c r="J137" s="488">
        <v>3</v>
      </c>
      <c r="K137" s="488">
        <v>16991.632688779398</v>
      </c>
      <c r="L137" s="719">
        <v>7.3448565661940329E-2</v>
      </c>
      <c r="M137" s="718">
        <v>52.608608930000003</v>
      </c>
      <c r="N137" s="718">
        <v>-25.302677899999999</v>
      </c>
      <c r="O137" s="717"/>
    </row>
    <row r="138" spans="1:15" ht="14.5">
      <c r="A138" s="507" t="s">
        <v>297</v>
      </c>
      <c r="B138" s="508" t="s">
        <v>1018</v>
      </c>
      <c r="C138" s="488">
        <v>108645.33764226</v>
      </c>
      <c r="D138" s="488">
        <v>10602.008261270001</v>
      </c>
      <c r="E138" s="719">
        <v>0.35823739059999998</v>
      </c>
      <c r="F138" s="488">
        <v>112438.12487817</v>
      </c>
      <c r="G138" s="721">
        <v>6.4451797470870974E-4</v>
      </c>
      <c r="H138" s="488">
        <v>896477</v>
      </c>
      <c r="I138" s="720">
        <v>0.25561002204261568</v>
      </c>
      <c r="J138" s="488">
        <v>4</v>
      </c>
      <c r="K138" s="488">
        <v>7279.2699898627006</v>
      </c>
      <c r="L138" s="719">
        <v>6.4740229328352841E-2</v>
      </c>
      <c r="M138" s="718">
        <v>18.44247137</v>
      </c>
      <c r="N138" s="718">
        <v>-7.3876517000000002</v>
      </c>
      <c r="O138" s="717"/>
    </row>
    <row r="139" spans="1:15" ht="14.5">
      <c r="A139" s="507" t="s">
        <v>297</v>
      </c>
      <c r="B139" s="508" t="s">
        <v>1020</v>
      </c>
      <c r="C139" s="488">
        <v>111082.33029703</v>
      </c>
      <c r="D139" s="488">
        <v>16133.52224206</v>
      </c>
      <c r="E139" s="719">
        <v>0.48658285179999999</v>
      </c>
      <c r="F139" s="488">
        <v>118902.44025942999</v>
      </c>
      <c r="G139" s="721">
        <v>1.3027998105819224E-3</v>
      </c>
      <c r="H139" s="488">
        <v>2535577</v>
      </c>
      <c r="I139" s="720">
        <v>0.2205208899793045</v>
      </c>
      <c r="J139" s="488">
        <v>3</v>
      </c>
      <c r="K139" s="488">
        <v>9712.3626989167005</v>
      </c>
      <c r="L139" s="719">
        <v>8.1683459798853261E-2</v>
      </c>
      <c r="M139" s="718">
        <v>34.166137560000003</v>
      </c>
      <c r="N139" s="718">
        <v>-17.9150262</v>
      </c>
      <c r="O139" s="717"/>
    </row>
    <row r="140" spans="1:15" ht="14.5">
      <c r="A140" s="507" t="s">
        <v>297</v>
      </c>
      <c r="B140" s="506" t="s">
        <v>1022</v>
      </c>
      <c r="C140" s="488">
        <v>84135.924565699999</v>
      </c>
      <c r="D140" s="488">
        <v>22274.455334619997</v>
      </c>
      <c r="E140" s="719">
        <v>0.26434246169999998</v>
      </c>
      <c r="F140" s="488">
        <v>89906.610918749997</v>
      </c>
      <c r="G140" s="721">
        <v>1.8953714747096896E-3</v>
      </c>
      <c r="H140" s="488">
        <v>783223</v>
      </c>
      <c r="I140" s="720">
        <v>0.21093275179485999</v>
      </c>
      <c r="J140" s="488">
        <v>3</v>
      </c>
      <c r="K140" s="488">
        <v>11783.703932456199</v>
      </c>
      <c r="L140" s="719">
        <v>0.13106604522225085</v>
      </c>
      <c r="M140" s="718">
        <v>36.468784159999998</v>
      </c>
      <c r="N140" s="718">
        <v>-23.635174980000002</v>
      </c>
      <c r="O140" s="717"/>
    </row>
    <row r="141" spans="1:15" ht="14.5">
      <c r="A141" s="507" t="s">
        <v>297</v>
      </c>
      <c r="B141" s="506" t="s">
        <v>1023</v>
      </c>
      <c r="C141" s="488">
        <v>76176.932370009992</v>
      </c>
      <c r="D141" s="488">
        <v>24798.455244119999</v>
      </c>
      <c r="E141" s="719">
        <v>0.24672485220000001</v>
      </c>
      <c r="F141" s="488">
        <v>82119.050021229996</v>
      </c>
      <c r="G141" s="721">
        <v>3.5247948243250747E-3</v>
      </c>
      <c r="H141" s="488">
        <v>662551</v>
      </c>
      <c r="I141" s="720">
        <v>0.23634491402529914</v>
      </c>
      <c r="J141" s="488">
        <v>3</v>
      </c>
      <c r="K141" s="488">
        <v>19023.281670750501</v>
      </c>
      <c r="L141" s="719">
        <v>0.23165491643939462</v>
      </c>
      <c r="M141" s="718">
        <v>68.391335080000005</v>
      </c>
      <c r="N141" s="718">
        <v>-49.140842630000002</v>
      </c>
      <c r="O141" s="717"/>
    </row>
    <row r="142" spans="1:15" ht="14.5">
      <c r="A142" s="507" t="s">
        <v>297</v>
      </c>
      <c r="B142" s="506" t="s">
        <v>1024</v>
      </c>
      <c r="C142" s="488">
        <v>34865.379138099997</v>
      </c>
      <c r="D142" s="488">
        <v>4538.0995472599998</v>
      </c>
      <c r="E142" s="719">
        <v>0.4239490501</v>
      </c>
      <c r="F142" s="488">
        <v>36812.797980480005</v>
      </c>
      <c r="G142" s="721">
        <v>6.13579916297834E-3</v>
      </c>
      <c r="H142" s="488">
        <v>275702</v>
      </c>
      <c r="I142" s="720">
        <v>0.19914100541383029</v>
      </c>
      <c r="J142" s="488">
        <v>3</v>
      </c>
      <c r="K142" s="488">
        <v>8293.2467562498005</v>
      </c>
      <c r="L142" s="719">
        <v>0.22528161974124586</v>
      </c>
      <c r="M142" s="718">
        <v>45.399230159999995</v>
      </c>
      <c r="N142" s="718">
        <v>-17.28219494</v>
      </c>
      <c r="O142" s="717"/>
    </row>
    <row r="143" spans="1:15" ht="14.5">
      <c r="A143" s="507" t="s">
        <v>297</v>
      </c>
      <c r="B143" s="506" t="s">
        <v>1025</v>
      </c>
      <c r="C143" s="488">
        <v>47844.965285350001</v>
      </c>
      <c r="D143" s="488">
        <v>12089.87409877</v>
      </c>
      <c r="E143" s="719">
        <v>0.32434885359999999</v>
      </c>
      <c r="F143" s="488">
        <v>51703.029608470002</v>
      </c>
      <c r="G143" s="721">
        <v>1.3331135502370719E-2</v>
      </c>
      <c r="H143" s="488">
        <v>739992</v>
      </c>
      <c r="I143" s="720">
        <v>0.27627332831724705</v>
      </c>
      <c r="J143" s="488">
        <v>3</v>
      </c>
      <c r="K143" s="488">
        <v>23696.812643603102</v>
      </c>
      <c r="L143" s="719">
        <v>0.45832541773763069</v>
      </c>
      <c r="M143" s="718">
        <v>189.29034428</v>
      </c>
      <c r="N143" s="718">
        <v>-106.19445569</v>
      </c>
      <c r="O143" s="717"/>
    </row>
    <row r="144" spans="1:15" ht="14.5">
      <c r="A144" s="507" t="s">
        <v>297</v>
      </c>
      <c r="B144" s="508" t="s">
        <v>1026</v>
      </c>
      <c r="C144" s="488">
        <v>36610.513330610003</v>
      </c>
      <c r="D144" s="488">
        <v>9817.8258496200015</v>
      </c>
      <c r="E144" s="719">
        <v>0.30458170239999999</v>
      </c>
      <c r="F144" s="488">
        <v>39518.706972370004</v>
      </c>
      <c r="G144" s="721">
        <v>1.1423084792231522E-2</v>
      </c>
      <c r="H144" s="488">
        <v>578340</v>
      </c>
      <c r="I144" s="720">
        <v>0.27617067415641544</v>
      </c>
      <c r="J144" s="488">
        <v>3</v>
      </c>
      <c r="K144" s="488">
        <v>17443.002805426298</v>
      </c>
      <c r="L144" s="719">
        <v>0.4413859698805882</v>
      </c>
      <c r="M144" s="718">
        <v>123.75552565999999</v>
      </c>
      <c r="N144" s="718">
        <v>-66.974854129999997</v>
      </c>
      <c r="O144" s="717"/>
    </row>
    <row r="145" spans="1:15" ht="14.5">
      <c r="A145" s="507" t="s">
        <v>297</v>
      </c>
      <c r="B145" s="508" t="s">
        <v>1027</v>
      </c>
      <c r="C145" s="488">
        <v>11234.45195474</v>
      </c>
      <c r="D145" s="488">
        <v>2272.0482491500002</v>
      </c>
      <c r="E145" s="719">
        <v>0.40976537070000002</v>
      </c>
      <c r="F145" s="488">
        <v>12184.3226361</v>
      </c>
      <c r="G145" s="721">
        <v>1.9519718910303126E-2</v>
      </c>
      <c r="H145" s="488">
        <v>162595</v>
      </c>
      <c r="I145" s="720">
        <v>0.27660627745341054</v>
      </c>
      <c r="J145" s="488">
        <v>3</v>
      </c>
      <c r="K145" s="488">
        <v>6253.8098381767995</v>
      </c>
      <c r="L145" s="719">
        <v>0.51326692709596045</v>
      </c>
      <c r="M145" s="718">
        <v>65.534818619999996</v>
      </c>
      <c r="N145" s="718">
        <v>-39.219601560000001</v>
      </c>
      <c r="O145" s="717"/>
    </row>
    <row r="146" spans="1:15" ht="14.5">
      <c r="A146" s="507" t="s">
        <v>297</v>
      </c>
      <c r="B146" s="506" t="s">
        <v>1028</v>
      </c>
      <c r="C146" s="488">
        <v>23513.264537930001</v>
      </c>
      <c r="D146" s="488">
        <v>5055.0797387100001</v>
      </c>
      <c r="E146" s="719">
        <v>0.36817336779999998</v>
      </c>
      <c r="F146" s="488">
        <v>25440.675405409998</v>
      </c>
      <c r="G146" s="721">
        <v>4.4622717588923222E-2</v>
      </c>
      <c r="H146" s="488">
        <v>470641</v>
      </c>
      <c r="I146" s="720">
        <v>0.31628610435408172</v>
      </c>
      <c r="J146" s="488">
        <v>2</v>
      </c>
      <c r="K146" s="488">
        <v>19138.209954409002</v>
      </c>
      <c r="L146" s="719">
        <v>0.75226815520547197</v>
      </c>
      <c r="M146" s="718">
        <v>363.61099317000003</v>
      </c>
      <c r="N146" s="718">
        <v>-224.96564752</v>
      </c>
      <c r="O146" s="717"/>
    </row>
    <row r="147" spans="1:15" ht="14.5">
      <c r="A147" s="507" t="s">
        <v>297</v>
      </c>
      <c r="B147" s="508" t="s">
        <v>1029</v>
      </c>
      <c r="C147" s="488">
        <v>16926.187396419999</v>
      </c>
      <c r="D147" s="488">
        <v>3685.92811609</v>
      </c>
      <c r="E147" s="719">
        <v>0.35370696899999998</v>
      </c>
      <c r="F147" s="488">
        <v>18268.691731029998</v>
      </c>
      <c r="G147" s="721">
        <v>3.473838973911958E-2</v>
      </c>
      <c r="H147" s="488">
        <v>251906</v>
      </c>
      <c r="I147" s="720">
        <v>0.31004569708597141</v>
      </c>
      <c r="J147" s="488">
        <v>3</v>
      </c>
      <c r="K147" s="488">
        <v>12768.1018769478</v>
      </c>
      <c r="L147" s="719">
        <v>0.69890619782371943</v>
      </c>
      <c r="M147" s="718">
        <v>195.45437594999999</v>
      </c>
      <c r="N147" s="718">
        <v>-129.56295337</v>
      </c>
      <c r="O147" s="717"/>
    </row>
    <row r="148" spans="1:15" ht="14.5">
      <c r="A148" s="507" t="s">
        <v>297</v>
      </c>
      <c r="B148" s="508" t="s">
        <v>1030</v>
      </c>
      <c r="C148" s="488">
        <v>6587.0771415099998</v>
      </c>
      <c r="D148" s="488">
        <v>1369.1516226199999</v>
      </c>
      <c r="E148" s="719">
        <v>0.40711873009999999</v>
      </c>
      <c r="F148" s="488">
        <v>7171.9836743799997</v>
      </c>
      <c r="G148" s="721">
        <v>6.9800373681727396E-2</v>
      </c>
      <c r="H148" s="488">
        <v>218888</v>
      </c>
      <c r="I148" s="720">
        <v>0.3321818567476193</v>
      </c>
      <c r="J148" s="488">
        <v>2</v>
      </c>
      <c r="K148" s="488">
        <v>6370.1080774612001</v>
      </c>
      <c r="L148" s="719">
        <v>0.888193332092586</v>
      </c>
      <c r="M148" s="718">
        <v>168.15661721999999</v>
      </c>
      <c r="N148" s="718">
        <v>-95.402694150000002</v>
      </c>
      <c r="O148" s="717"/>
    </row>
    <row r="149" spans="1:15" ht="14.5">
      <c r="A149" s="507" t="s">
        <v>297</v>
      </c>
      <c r="B149" s="506" t="s">
        <v>1031</v>
      </c>
      <c r="C149" s="488">
        <v>8909.8420043599999</v>
      </c>
      <c r="D149" s="488">
        <v>1152.54967446</v>
      </c>
      <c r="E149" s="719">
        <v>0.3849416598</v>
      </c>
      <c r="F149" s="488">
        <v>9372.9947756299989</v>
      </c>
      <c r="G149" s="721">
        <v>0.22326135587407533</v>
      </c>
      <c r="H149" s="488">
        <v>249833</v>
      </c>
      <c r="I149" s="720">
        <v>0.26178968587619067</v>
      </c>
      <c r="J149" s="488">
        <v>2</v>
      </c>
      <c r="K149" s="488">
        <v>11242.1346950361</v>
      </c>
      <c r="L149" s="719">
        <v>1.1994175782820138</v>
      </c>
      <c r="M149" s="718">
        <v>560.67650382000011</v>
      </c>
      <c r="N149" s="718">
        <v>-394.15197208000001</v>
      </c>
      <c r="O149" s="717"/>
    </row>
    <row r="150" spans="1:15" ht="14.5">
      <c r="A150" s="507" t="s">
        <v>297</v>
      </c>
      <c r="B150" s="508" t="s">
        <v>1032</v>
      </c>
      <c r="C150" s="488">
        <v>5013.9407550100004</v>
      </c>
      <c r="D150" s="488">
        <v>899.18535825000004</v>
      </c>
      <c r="E150" s="719">
        <v>0.37283258029999999</v>
      </c>
      <c r="F150" s="488">
        <v>5356.31621963</v>
      </c>
      <c r="G150" s="721">
        <v>0.13737473175661971</v>
      </c>
      <c r="H150" s="488">
        <v>96158</v>
      </c>
      <c r="I150" s="720">
        <v>0.252288120234052</v>
      </c>
      <c r="J150" s="488">
        <v>2</v>
      </c>
      <c r="K150" s="488">
        <v>5615.1031777531007</v>
      </c>
      <c r="L150" s="719">
        <v>1.0483143540283693</v>
      </c>
      <c r="M150" s="718">
        <v>183.67926656</v>
      </c>
      <c r="N150" s="718">
        <v>-153.99118400999998</v>
      </c>
      <c r="O150" s="717"/>
    </row>
    <row r="151" spans="1:15" ht="14.5">
      <c r="A151" s="507" t="s">
        <v>297</v>
      </c>
      <c r="B151" s="508" t="s">
        <v>1033</v>
      </c>
      <c r="C151" s="488">
        <v>1481.7967630999999</v>
      </c>
      <c r="D151" s="488">
        <v>123.18865445</v>
      </c>
      <c r="E151" s="719">
        <v>0.49515081</v>
      </c>
      <c r="F151" s="488">
        <v>1546.01315398</v>
      </c>
      <c r="G151" s="721">
        <v>0.24079859683416793</v>
      </c>
      <c r="H151" s="488">
        <v>20709</v>
      </c>
      <c r="I151" s="720">
        <v>0.31916908658153342</v>
      </c>
      <c r="J151" s="488">
        <v>2</v>
      </c>
      <c r="K151" s="488">
        <v>2840.7510802513998</v>
      </c>
      <c r="L151" s="719">
        <v>1.8374688940635941</v>
      </c>
      <c r="M151" s="718">
        <v>118.70042962000001</v>
      </c>
      <c r="N151" s="718">
        <v>-91.103892279999997</v>
      </c>
      <c r="O151" s="717"/>
    </row>
    <row r="152" spans="1:15" ht="14.5">
      <c r="A152" s="507" t="s">
        <v>297</v>
      </c>
      <c r="B152" s="508" t="s">
        <v>1034</v>
      </c>
      <c r="C152" s="488">
        <v>2414.1044862499998</v>
      </c>
      <c r="D152" s="488">
        <v>130.17566176</v>
      </c>
      <c r="E152" s="719">
        <v>0.36429102610000003</v>
      </c>
      <c r="F152" s="488">
        <v>2470.6654020199999</v>
      </c>
      <c r="G152" s="721">
        <v>0.39848666653321874</v>
      </c>
      <c r="H152" s="488">
        <v>133060</v>
      </c>
      <c r="I152" s="720">
        <v>0.24648372090586593</v>
      </c>
      <c r="J152" s="488">
        <v>2</v>
      </c>
      <c r="K152" s="488">
        <v>2786.2804370315998</v>
      </c>
      <c r="L152" s="719">
        <v>1.1277449527376533</v>
      </c>
      <c r="M152" s="718">
        <v>258.29680764</v>
      </c>
      <c r="N152" s="718">
        <v>-149.05689579</v>
      </c>
      <c r="O152" s="717"/>
    </row>
    <row r="153" spans="1:15" ht="14.5">
      <c r="A153" s="509" t="s">
        <v>297</v>
      </c>
      <c r="B153" s="506" t="s">
        <v>1035</v>
      </c>
      <c r="C153" s="488">
        <v>7518.2141474099999</v>
      </c>
      <c r="D153" s="488">
        <v>487.85102939000001</v>
      </c>
      <c r="E153" s="719">
        <v>0.24455319910000001</v>
      </c>
      <c r="F153" s="488">
        <v>7646.5445006400005</v>
      </c>
      <c r="G153" s="721">
        <v>1</v>
      </c>
      <c r="H153" s="488">
        <v>135798</v>
      </c>
      <c r="I153" s="720">
        <v>0.47430795299065126</v>
      </c>
      <c r="J153" s="488">
        <v>2</v>
      </c>
      <c r="K153" s="488">
        <v>9992.5225982371012</v>
      </c>
      <c r="L153" s="719">
        <v>1.3068023860190374</v>
      </c>
      <c r="M153" s="718">
        <v>3249.80857315</v>
      </c>
      <c r="N153" s="718">
        <v>-2407.8939274600002</v>
      </c>
      <c r="O153" s="717"/>
    </row>
    <row r="154" spans="1:15" ht="14.5">
      <c r="A154" s="1113" t="s">
        <v>1045</v>
      </c>
      <c r="B154" s="1114"/>
      <c r="C154" s="488">
        <v>502692.18998814997</v>
      </c>
      <c r="D154" s="488">
        <v>97131.895170659991</v>
      </c>
      <c r="E154" s="719">
        <v>0.33659009275000001</v>
      </c>
      <c r="F154" s="488">
        <v>534342.26834821003</v>
      </c>
      <c r="G154" s="721">
        <v>2.334977889925776E-2</v>
      </c>
      <c r="H154" s="488">
        <v>6534011</v>
      </c>
      <c r="I154" s="720">
        <v>0.24155989119664414</v>
      </c>
      <c r="J154" s="488">
        <v>21</v>
      </c>
      <c r="K154" s="488">
        <v>120161.54493952121</v>
      </c>
      <c r="L154" s="719">
        <v>0.22487748407209404</v>
      </c>
      <c r="M154" s="718">
        <v>4566.2543727499997</v>
      </c>
      <c r="N154" s="718">
        <v>-3248.5668932000003</v>
      </c>
      <c r="O154" s="717"/>
    </row>
    <row r="155" spans="1:15" ht="14.5">
      <c r="O155" s="717"/>
    </row>
    <row r="156" spans="1:15" ht="14.5">
      <c r="O156" s="717"/>
    </row>
    <row r="157" spans="1:15" ht="14.5">
      <c r="O157" s="717"/>
    </row>
    <row r="158" spans="1:15" ht="14.5">
      <c r="O158" s="717"/>
    </row>
    <row r="159" spans="1:15" ht="14.5">
      <c r="O159" s="717"/>
    </row>
    <row r="160" spans="1:15" ht="14.5">
      <c r="O160" s="717"/>
    </row>
    <row r="161" spans="15:15" ht="14.5">
      <c r="O161" s="717"/>
    </row>
    <row r="162" spans="15:15" ht="14.5">
      <c r="O162" s="717"/>
    </row>
    <row r="163" spans="15:15" ht="14.5">
      <c r="O163" s="717"/>
    </row>
    <row r="164" spans="15:15" ht="14.5">
      <c r="O164" s="717"/>
    </row>
    <row r="165" spans="15:15" ht="14.5">
      <c r="O165" s="717"/>
    </row>
    <row r="166" spans="15:15" ht="14.5">
      <c r="O166" s="717"/>
    </row>
    <row r="167" spans="15:15" ht="14.5">
      <c r="O167" s="717"/>
    </row>
    <row r="168" spans="15:15" ht="14.5">
      <c r="O168" s="717"/>
    </row>
    <row r="169" spans="15:15" ht="14.5">
      <c r="O169" s="717"/>
    </row>
    <row r="170" spans="15:15" ht="14.5">
      <c r="O170" s="717"/>
    </row>
    <row r="171" spans="15:15" ht="14.5">
      <c r="O171" s="717"/>
    </row>
    <row r="172" spans="15:15" ht="14.5">
      <c r="O172" s="717"/>
    </row>
    <row r="173" spans="15:15" ht="14.5">
      <c r="O173" s="717"/>
    </row>
  </sheetData>
  <mergeCells count="14">
    <mergeCell ref="A1:AC1"/>
    <mergeCell ref="A59:B59"/>
    <mergeCell ref="P21:Q21"/>
    <mergeCell ref="A21:B21"/>
    <mergeCell ref="P59:Q59"/>
    <mergeCell ref="P40:Q40"/>
    <mergeCell ref="A135:B135"/>
    <mergeCell ref="A154:B154"/>
    <mergeCell ref="P97:Q97"/>
    <mergeCell ref="A40:B40"/>
    <mergeCell ref="A97:B97"/>
    <mergeCell ref="A116:B116"/>
    <mergeCell ref="A78:B78"/>
    <mergeCell ref="P78:Q78"/>
  </mergeCell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53EC7-F2DF-474C-90AE-6C3D2E699BF2}">
  <sheetPr>
    <pageSetUpPr autoPageBreaks="0" fitToPage="1"/>
  </sheetPr>
  <dimension ref="A1:F59"/>
  <sheetViews>
    <sheetView showGridLines="0" zoomScaleNormal="100" zoomScaleSheetLayoutView="100" zoomScalePageLayoutView="80" workbookViewId="0">
      <selection activeCell="A2" sqref="A2"/>
    </sheetView>
  </sheetViews>
  <sheetFormatPr defaultColWidth="9.1796875" defaultRowHeight="10.5"/>
  <cols>
    <col min="1" max="1" width="9.81640625" style="2" customWidth="1"/>
    <col min="2" max="2" width="47.1796875" style="2" customWidth="1"/>
    <col min="3" max="4" width="16.453125" style="2" customWidth="1"/>
    <col min="5" max="16384" width="9.1796875" style="2"/>
  </cols>
  <sheetData>
    <row r="1" spans="1:6">
      <c r="A1" s="11" t="s">
        <v>1049</v>
      </c>
      <c r="B1" s="11"/>
      <c r="C1" s="11"/>
      <c r="D1" s="11"/>
      <c r="F1" s="11" t="s">
        <v>143</v>
      </c>
    </row>
    <row r="2" spans="1:6" ht="31.5">
      <c r="A2" s="451" t="s">
        <v>296</v>
      </c>
      <c r="B2" s="451"/>
      <c r="C2" s="83" t="s">
        <v>1050</v>
      </c>
      <c r="D2" s="83" t="s">
        <v>1051</v>
      </c>
    </row>
    <row r="3" spans="1:6">
      <c r="A3" s="369">
        <v>1</v>
      </c>
      <c r="B3" s="369" t="s">
        <v>1052</v>
      </c>
      <c r="C3" s="511"/>
      <c r="D3" s="511">
        <v>74.417212000000006</v>
      </c>
    </row>
    <row r="4" spans="1:6">
      <c r="A4" s="369" t="s">
        <v>320</v>
      </c>
      <c r="B4" s="369" t="s">
        <v>1053</v>
      </c>
      <c r="C4" s="511"/>
      <c r="D4" s="511">
        <v>8.4545884000000004</v>
      </c>
    </row>
    <row r="5" spans="1:6">
      <c r="A5" s="369" t="s">
        <v>322</v>
      </c>
      <c r="B5" s="369" t="s">
        <v>1054</v>
      </c>
      <c r="C5" s="511">
        <v>0.183</v>
      </c>
      <c r="D5" s="511">
        <v>6.5783966999999999</v>
      </c>
    </row>
    <row r="6" spans="1:6">
      <c r="A6" s="369">
        <v>2</v>
      </c>
      <c r="B6" s="369" t="s">
        <v>1055</v>
      </c>
      <c r="C6" s="511"/>
      <c r="D6" s="511"/>
    </row>
    <row r="7" spans="1:6">
      <c r="A7" s="415" t="s">
        <v>1056</v>
      </c>
      <c r="B7" s="415" t="s">
        <v>1057</v>
      </c>
      <c r="C7" s="511">
        <v>1271.8351571000001</v>
      </c>
      <c r="D7" s="511">
        <v>1256.2759639999999</v>
      </c>
    </row>
    <row r="8" spans="1:6">
      <c r="A8" s="415" t="s">
        <v>1058</v>
      </c>
      <c r="B8" s="415" t="s">
        <v>1059</v>
      </c>
      <c r="C8" s="511">
        <v>1242.4797977999999</v>
      </c>
      <c r="D8" s="511">
        <v>1219.868283</v>
      </c>
    </row>
    <row r="9" spans="1:6">
      <c r="A9" s="369">
        <v>3</v>
      </c>
      <c r="B9" s="369" t="s">
        <v>1060</v>
      </c>
      <c r="C9" s="511">
        <v>8297.3378850000008</v>
      </c>
      <c r="D9" s="511">
        <v>9581.5968934500015</v>
      </c>
    </row>
    <row r="10" spans="1:6">
      <c r="A10" s="515">
        <v>4</v>
      </c>
      <c r="B10" s="515" t="s">
        <v>1061</v>
      </c>
      <c r="C10" s="515"/>
      <c r="D10" s="515"/>
    </row>
    <row r="11" spans="1:6">
      <c r="A11" s="369">
        <v>5</v>
      </c>
      <c r="B11" s="369" t="s">
        <v>1062</v>
      </c>
      <c r="C11" s="511">
        <v>55397.847764099999</v>
      </c>
      <c r="D11" s="511">
        <v>5685.7424468999998</v>
      </c>
    </row>
    <row r="12" spans="1:6">
      <c r="A12" s="369" t="s">
        <v>336</v>
      </c>
      <c r="B12" s="369" t="s">
        <v>1063</v>
      </c>
      <c r="C12" s="511">
        <v>53636.575354830005</v>
      </c>
      <c r="D12" s="511">
        <v>5426.4562964999996</v>
      </c>
    </row>
    <row r="13" spans="1:6">
      <c r="A13" s="415" t="s">
        <v>338</v>
      </c>
      <c r="B13" s="415" t="s">
        <v>1064</v>
      </c>
      <c r="C13" s="511">
        <v>1761.22942158</v>
      </c>
      <c r="D13" s="511">
        <v>259.33677540000002</v>
      </c>
    </row>
    <row r="14" spans="1:6">
      <c r="A14" s="415" t="s">
        <v>340</v>
      </c>
      <c r="B14" s="415" t="s">
        <v>1065</v>
      </c>
      <c r="C14" s="511"/>
      <c r="D14" s="511"/>
    </row>
    <row r="15" spans="1:6">
      <c r="A15" s="415">
        <v>6</v>
      </c>
      <c r="B15" s="415" t="s">
        <v>1066</v>
      </c>
      <c r="C15" s="511">
        <v>63860.242541690001</v>
      </c>
      <c r="D15" s="511">
        <v>60457.436917890001</v>
      </c>
    </row>
    <row r="16" spans="1:6">
      <c r="A16" s="415" t="s">
        <v>1067</v>
      </c>
      <c r="B16" s="369" t="s">
        <v>1063</v>
      </c>
      <c r="C16" s="511">
        <v>24553.97210159</v>
      </c>
      <c r="D16" s="511">
        <v>24360.927633389998</v>
      </c>
    </row>
    <row r="17" spans="1:4">
      <c r="A17" s="415" t="s">
        <v>1068</v>
      </c>
      <c r="B17" s="415" t="s">
        <v>1064</v>
      </c>
      <c r="C17" s="511">
        <v>39306.270440100001</v>
      </c>
      <c r="D17" s="511">
        <v>36096.509284500004</v>
      </c>
    </row>
    <row r="18" spans="1:4">
      <c r="A18" s="415" t="s">
        <v>1069</v>
      </c>
      <c r="B18" s="415" t="s">
        <v>1070</v>
      </c>
      <c r="C18" s="511"/>
      <c r="D18" s="511"/>
    </row>
    <row r="19" spans="1:4">
      <c r="A19" s="513">
        <v>7</v>
      </c>
      <c r="B19" s="513" t="s">
        <v>1061</v>
      </c>
      <c r="C19" s="514"/>
      <c r="D19" s="514"/>
    </row>
    <row r="20" spans="1:4">
      <c r="A20" s="513">
        <v>8</v>
      </c>
      <c r="B20" s="513" t="s">
        <v>1061</v>
      </c>
      <c r="C20" s="514"/>
      <c r="D20" s="514"/>
    </row>
    <row r="21" spans="1:4">
      <c r="A21" s="415" t="s">
        <v>158</v>
      </c>
      <c r="B21" s="415" t="s">
        <v>1071</v>
      </c>
      <c r="C21" s="511">
        <v>57334.944364760006</v>
      </c>
      <c r="D21" s="511">
        <v>57227.971258400001</v>
      </c>
    </row>
    <row r="22" spans="1:4">
      <c r="A22" s="415">
        <v>9</v>
      </c>
      <c r="B22" s="415" t="s">
        <v>1072</v>
      </c>
      <c r="C22" s="511">
        <v>946.29294100000004</v>
      </c>
      <c r="D22" s="511">
        <v>946.29294100000004</v>
      </c>
    </row>
    <row r="23" spans="1:4">
      <c r="A23" s="415">
        <v>10</v>
      </c>
      <c r="B23" s="415" t="s">
        <v>1073</v>
      </c>
      <c r="C23" s="511">
        <v>47300.243875109998</v>
      </c>
      <c r="D23" s="511">
        <v>47289.563429180002</v>
      </c>
    </row>
    <row r="24" spans="1:4">
      <c r="A24" s="415" t="s">
        <v>1074</v>
      </c>
      <c r="B24" s="415" t="s">
        <v>1075</v>
      </c>
      <c r="C24" s="511"/>
      <c r="D24" s="511"/>
    </row>
    <row r="25" spans="1:4">
      <c r="A25" s="415" t="s">
        <v>1076</v>
      </c>
      <c r="B25" s="415" t="s">
        <v>1077</v>
      </c>
      <c r="C25" s="511">
        <v>9088.6711956399995</v>
      </c>
      <c r="D25" s="511">
        <v>8992.3785352099985</v>
      </c>
    </row>
    <row r="26" spans="1:4">
      <c r="A26" s="513">
        <v>11</v>
      </c>
      <c r="B26" s="513" t="s">
        <v>1061</v>
      </c>
      <c r="C26" s="514"/>
      <c r="D26" s="514"/>
    </row>
    <row r="27" spans="1:4">
      <c r="A27" s="513">
        <v>12</v>
      </c>
      <c r="B27" s="513" t="s">
        <v>1061</v>
      </c>
      <c r="C27" s="514"/>
      <c r="D27" s="514"/>
    </row>
    <row r="28" spans="1:4">
      <c r="A28" s="513">
        <v>13</v>
      </c>
      <c r="B28" s="513" t="s">
        <v>1061</v>
      </c>
      <c r="C28" s="514"/>
      <c r="D28" s="514"/>
    </row>
    <row r="29" spans="1:4">
      <c r="A29" s="513">
        <v>14</v>
      </c>
      <c r="B29" s="513" t="s">
        <v>1061</v>
      </c>
      <c r="C29" s="514"/>
      <c r="D29" s="514"/>
    </row>
    <row r="30" spans="1:4">
      <c r="A30" s="513">
        <v>15</v>
      </c>
      <c r="B30" s="513" t="s">
        <v>1061</v>
      </c>
      <c r="C30" s="514"/>
      <c r="D30" s="514"/>
    </row>
    <row r="31" spans="1:4">
      <c r="A31" s="513">
        <v>16</v>
      </c>
      <c r="B31" s="513" t="s">
        <v>1061</v>
      </c>
      <c r="C31" s="514"/>
      <c r="D31" s="514"/>
    </row>
    <row r="32" spans="1:4">
      <c r="A32" s="423">
        <v>17</v>
      </c>
      <c r="B32" s="423" t="s">
        <v>1078</v>
      </c>
      <c r="C32" s="512">
        <v>63695.108566750001</v>
      </c>
      <c r="D32" s="512">
        <v>66521.413915979996</v>
      </c>
    </row>
    <row r="33" spans="1:4">
      <c r="A33" s="423">
        <v>18</v>
      </c>
      <c r="B33" s="423" t="s">
        <v>1079</v>
      </c>
      <c r="C33" s="512">
        <v>123709.49303694999</v>
      </c>
      <c r="D33" s="512">
        <v>120161.54493952</v>
      </c>
    </row>
    <row r="34" spans="1:4" s="388" customFormat="1">
      <c r="A34" s="369">
        <v>19</v>
      </c>
      <c r="B34" s="400" t="s">
        <v>1080</v>
      </c>
      <c r="C34" s="512">
        <v>187404.60160370002</v>
      </c>
      <c r="D34" s="512">
        <v>186682.95885550001</v>
      </c>
    </row>
    <row r="38" spans="1:4">
      <c r="A38" s="11" t="s">
        <v>1049</v>
      </c>
      <c r="B38" s="11"/>
      <c r="C38" s="11"/>
      <c r="D38" s="11"/>
    </row>
    <row r="39" spans="1:4" ht="31.5">
      <c r="A39" s="451" t="s">
        <v>503</v>
      </c>
      <c r="B39" s="451"/>
      <c r="C39" s="83" t="s">
        <v>1050</v>
      </c>
      <c r="D39" s="83" t="s">
        <v>1051</v>
      </c>
    </row>
    <row r="40" spans="1:4">
      <c r="A40" s="369">
        <v>1</v>
      </c>
      <c r="B40" s="400" t="s">
        <v>1078</v>
      </c>
      <c r="C40" s="511"/>
      <c r="D40" s="511"/>
    </row>
    <row r="41" spans="1:4">
      <c r="A41" s="369">
        <v>2</v>
      </c>
      <c r="B41" s="369" t="s">
        <v>319</v>
      </c>
      <c r="C41" s="511"/>
      <c r="D41" s="511"/>
    </row>
    <row r="42" spans="1:4">
      <c r="A42" s="369">
        <v>3</v>
      </c>
      <c r="B42" s="369" t="s">
        <v>328</v>
      </c>
      <c r="C42" s="511"/>
      <c r="D42" s="511"/>
    </row>
    <row r="43" spans="1:4">
      <c r="A43" s="369">
        <v>4</v>
      </c>
      <c r="B43" s="369" t="s">
        <v>1081</v>
      </c>
      <c r="C43" s="511"/>
      <c r="D43" s="511"/>
    </row>
    <row r="44" spans="1:4">
      <c r="A44" s="415">
        <v>4.0999999999999996</v>
      </c>
      <c r="B44" s="415" t="s">
        <v>1082</v>
      </c>
      <c r="C44" s="511"/>
      <c r="D44" s="511"/>
    </row>
    <row r="45" spans="1:4">
      <c r="A45" s="415">
        <v>4.2</v>
      </c>
      <c r="B45" s="415" t="s">
        <v>1083</v>
      </c>
      <c r="C45" s="511"/>
      <c r="D45" s="511"/>
    </row>
    <row r="46" spans="1:4">
      <c r="A46" s="369">
        <v>5</v>
      </c>
      <c r="B46" s="400" t="s">
        <v>1079</v>
      </c>
      <c r="C46" s="512">
        <v>193721.98225134762</v>
      </c>
      <c r="D46" s="512">
        <v>193099.19031508517</v>
      </c>
    </row>
    <row r="47" spans="1:4">
      <c r="A47" s="369">
        <v>6</v>
      </c>
      <c r="B47" s="369" t="s">
        <v>319</v>
      </c>
      <c r="C47" s="511"/>
      <c r="D47" s="511"/>
    </row>
    <row r="48" spans="1:4">
      <c r="A48" s="369">
        <v>7</v>
      </c>
      <c r="B48" s="369" t="s">
        <v>328</v>
      </c>
      <c r="C48" s="511">
        <v>8576.3877586837261</v>
      </c>
      <c r="D48" s="511">
        <v>8729.8964566036993</v>
      </c>
    </row>
    <row r="49" spans="1:4">
      <c r="A49" s="369">
        <v>8</v>
      </c>
      <c r="B49" s="369" t="s">
        <v>1081</v>
      </c>
      <c r="C49" s="511">
        <v>127005.35949113048</v>
      </c>
      <c r="D49" s="511">
        <v>126199.6139361598</v>
      </c>
    </row>
    <row r="50" spans="1:4">
      <c r="A50" s="415">
        <v>8.1</v>
      </c>
      <c r="B50" s="415" t="s">
        <v>1082</v>
      </c>
      <c r="C50" s="511">
        <v>26143.507866012398</v>
      </c>
      <c r="D50" s="511">
        <v>26143.507866012398</v>
      </c>
    </row>
    <row r="51" spans="1:4">
      <c r="A51" s="415">
        <v>8.1999999999999993</v>
      </c>
      <c r="B51" s="415" t="s">
        <v>1083</v>
      </c>
      <c r="C51" s="511">
        <v>40837.790563857459</v>
      </c>
      <c r="D51" s="511">
        <v>40837.007341465978</v>
      </c>
    </row>
    <row r="52" spans="1:4">
      <c r="A52" s="415">
        <v>8.3000000000000007</v>
      </c>
      <c r="B52" s="415" t="s">
        <v>1084</v>
      </c>
      <c r="C52" s="511">
        <v>60024.061061258064</v>
      </c>
      <c r="D52" s="511">
        <v>59219.098728679244</v>
      </c>
    </row>
    <row r="53" spans="1:4">
      <c r="A53" s="415">
        <v>9</v>
      </c>
      <c r="B53" s="369" t="s">
        <v>342</v>
      </c>
      <c r="C53" s="511">
        <v>58140.235001533409</v>
      </c>
      <c r="D53" s="511">
        <v>58169.67992232168</v>
      </c>
    </row>
    <row r="54" spans="1:4">
      <c r="A54" s="415">
        <v>9.1</v>
      </c>
      <c r="B54" s="415" t="s">
        <v>1085</v>
      </c>
      <c r="C54" s="511">
        <v>3762.3215896709344</v>
      </c>
      <c r="D54" s="511">
        <v>3762.3215896709344</v>
      </c>
    </row>
    <row r="55" spans="1:4" ht="21">
      <c r="A55" s="415">
        <v>9.1999999999999993</v>
      </c>
      <c r="B55" s="415" t="s">
        <v>1086</v>
      </c>
      <c r="C55" s="511">
        <v>44971.352749146747</v>
      </c>
      <c r="D55" s="511">
        <v>44971.352749146747</v>
      </c>
    </row>
    <row r="56" spans="1:4">
      <c r="A56" s="415">
        <v>9.3000000000000007</v>
      </c>
      <c r="B56" s="415" t="s">
        <v>1087</v>
      </c>
      <c r="C56" s="511"/>
      <c r="D56" s="511"/>
    </row>
    <row r="57" spans="1:4">
      <c r="A57" s="415">
        <v>9.4</v>
      </c>
      <c r="B57" s="415" t="s">
        <v>1088</v>
      </c>
      <c r="C57" s="511">
        <v>1773.6087147054077</v>
      </c>
      <c r="D57" s="511">
        <v>1774.4312946444099</v>
      </c>
    </row>
    <row r="58" spans="1:4">
      <c r="A58" s="415">
        <v>9.5</v>
      </c>
      <c r="B58" s="415" t="s">
        <v>1089</v>
      </c>
      <c r="C58" s="511">
        <v>7632.9519480130612</v>
      </c>
      <c r="D58" s="511">
        <v>7661.5742888622608</v>
      </c>
    </row>
    <row r="59" spans="1:4">
      <c r="A59" s="369">
        <v>10</v>
      </c>
      <c r="B59" s="400" t="s">
        <v>1090</v>
      </c>
      <c r="C59" s="512">
        <v>193721.98225134762</v>
      </c>
      <c r="D59" s="512">
        <v>193099.19031508517</v>
      </c>
    </row>
  </sheetData>
  <hyperlinks>
    <hyperlink ref="F1" location="Index!A1" display="Index" xr:uid="{48C74C86-10E8-430C-9D06-B4634EFCB396}"/>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0849-3727-491F-9A47-46B648DFC07D}">
  <sheetPr>
    <pageSetUpPr fitToPage="1"/>
  </sheetPr>
  <dimension ref="A1:R55"/>
  <sheetViews>
    <sheetView showGridLines="0" zoomScaleNormal="100" zoomScalePageLayoutView="80" workbookViewId="0">
      <selection activeCell="A39" sqref="A39:B39"/>
    </sheetView>
  </sheetViews>
  <sheetFormatPr defaultColWidth="9.1796875" defaultRowHeight="10.5"/>
  <cols>
    <col min="1" max="1" width="4.453125" style="2" customWidth="1"/>
    <col min="2" max="2" width="28.81640625" style="2" customWidth="1"/>
    <col min="3" max="3" width="12" style="2" customWidth="1"/>
    <col min="4" max="14" width="12.453125" style="2" customWidth="1"/>
    <col min="15" max="16" width="14.1796875" style="2" customWidth="1"/>
    <col min="17" max="16384" width="9.1796875" style="2"/>
  </cols>
  <sheetData>
    <row r="1" spans="1:18">
      <c r="A1" s="11" t="s">
        <v>1091</v>
      </c>
      <c r="B1" s="11"/>
      <c r="C1" s="11"/>
      <c r="D1" s="11"/>
      <c r="E1" s="11"/>
      <c r="F1" s="11"/>
      <c r="G1" s="11"/>
      <c r="H1" s="11"/>
      <c r="I1" s="11"/>
      <c r="J1" s="11"/>
      <c r="K1" s="11"/>
      <c r="L1" s="11"/>
      <c r="M1" s="11"/>
      <c r="N1" s="11"/>
      <c r="O1" s="11"/>
      <c r="P1" s="11"/>
      <c r="R1" s="11" t="s">
        <v>143</v>
      </c>
    </row>
    <row r="2" spans="1:18" ht="28.5" customHeight="1">
      <c r="A2" s="1116" t="s">
        <v>296</v>
      </c>
      <c r="B2" s="1117"/>
      <c r="C2" s="1118" t="s">
        <v>1092</v>
      </c>
      <c r="D2" s="1120" t="s">
        <v>1093</v>
      </c>
      <c r="E2" s="1121"/>
      <c r="F2" s="1121"/>
      <c r="G2" s="1121"/>
      <c r="H2" s="1121"/>
      <c r="I2" s="1121"/>
      <c r="J2" s="1121"/>
      <c r="K2" s="1121"/>
      <c r="L2" s="1121"/>
      <c r="M2" s="1121"/>
      <c r="N2" s="1122"/>
      <c r="O2" s="1120" t="s">
        <v>1094</v>
      </c>
      <c r="P2" s="1122"/>
    </row>
    <row r="3" spans="1:18" ht="24.75" customHeight="1">
      <c r="A3" s="1123" t="s">
        <v>996</v>
      </c>
      <c r="B3" s="1124"/>
      <c r="C3" s="1119"/>
      <c r="D3" s="1129" t="s">
        <v>1095</v>
      </c>
      <c r="E3" s="1130"/>
      <c r="F3" s="1130"/>
      <c r="G3" s="1130"/>
      <c r="H3" s="1130"/>
      <c r="I3" s="1130"/>
      <c r="J3" s="1130"/>
      <c r="K3" s="1130"/>
      <c r="L3" s="1131"/>
      <c r="M3" s="1129" t="s">
        <v>1096</v>
      </c>
      <c r="N3" s="1131"/>
      <c r="O3" s="1118" t="s">
        <v>1097</v>
      </c>
      <c r="P3" s="1133" t="s">
        <v>1098</v>
      </c>
    </row>
    <row r="4" spans="1:18">
      <c r="A4" s="1125"/>
      <c r="B4" s="1126"/>
      <c r="C4" s="1119"/>
      <c r="D4" s="1118" t="s">
        <v>1099</v>
      </c>
      <c r="E4" s="1136" t="s">
        <v>1100</v>
      </c>
      <c r="F4" s="516"/>
      <c r="G4" s="516"/>
      <c r="H4" s="516"/>
      <c r="I4" s="1136" t="s">
        <v>1101</v>
      </c>
      <c r="J4" s="516"/>
      <c r="K4" s="516"/>
      <c r="L4" s="516"/>
      <c r="M4" s="1118" t="s">
        <v>1102</v>
      </c>
      <c r="N4" s="1118" t="s">
        <v>1103</v>
      </c>
      <c r="O4" s="1119"/>
      <c r="P4" s="1134"/>
    </row>
    <row r="5" spans="1:18" ht="52.5">
      <c r="A5" s="1127"/>
      <c r="B5" s="1128"/>
      <c r="C5" s="433"/>
      <c r="D5" s="1132"/>
      <c r="E5" s="1132"/>
      <c r="F5" s="517" t="s">
        <v>1104</v>
      </c>
      <c r="G5" s="517" t="s">
        <v>1105</v>
      </c>
      <c r="H5" s="517" t="s">
        <v>1106</v>
      </c>
      <c r="I5" s="1132"/>
      <c r="J5" s="517" t="s">
        <v>1107</v>
      </c>
      <c r="K5" s="517" t="s">
        <v>1108</v>
      </c>
      <c r="L5" s="517" t="s">
        <v>1109</v>
      </c>
      <c r="M5" s="1132"/>
      <c r="N5" s="1132"/>
      <c r="O5" s="1132"/>
      <c r="P5" s="1135"/>
    </row>
    <row r="6" spans="1:18">
      <c r="A6" s="28">
        <v>1</v>
      </c>
      <c r="B6" s="369" t="s">
        <v>319</v>
      </c>
      <c r="C6" s="459"/>
      <c r="D6" s="518"/>
      <c r="E6" s="518"/>
      <c r="F6" s="459"/>
      <c r="G6" s="459"/>
      <c r="H6" s="459"/>
      <c r="I6" s="519"/>
      <c r="J6" s="459"/>
      <c r="K6" s="459"/>
      <c r="L6" s="459"/>
      <c r="M6" s="518"/>
      <c r="N6" s="520"/>
      <c r="O6" s="459"/>
      <c r="P6" s="459"/>
    </row>
    <row r="7" spans="1:18" ht="21">
      <c r="A7" s="28">
        <v>2</v>
      </c>
      <c r="B7" s="369" t="s">
        <v>1110</v>
      </c>
      <c r="C7" s="459">
        <v>4503.2515822200003</v>
      </c>
      <c r="D7" s="519">
        <v>6.4215861521429995E-5</v>
      </c>
      <c r="E7" s="519">
        <v>6.9143738544250006E-5</v>
      </c>
      <c r="F7" s="519">
        <v>4.7743301939619803E-6</v>
      </c>
      <c r="G7" s="519">
        <v>0</v>
      </c>
      <c r="H7" s="519">
        <v>6.4369408350288106E-5</v>
      </c>
      <c r="I7" s="519"/>
      <c r="J7" s="519"/>
      <c r="K7" s="519"/>
      <c r="L7" s="519"/>
      <c r="M7" s="519">
        <v>3.5101214558853337E-6</v>
      </c>
      <c r="N7" s="521"/>
      <c r="O7" s="459">
        <v>1256.2759604019</v>
      </c>
      <c r="P7" s="459">
        <v>1256.2759604019</v>
      </c>
    </row>
    <row r="8" spans="1:18">
      <c r="A8" s="28">
        <v>3</v>
      </c>
      <c r="B8" s="369" t="s">
        <v>323</v>
      </c>
      <c r="C8" s="459">
        <v>6595.0858253699998</v>
      </c>
      <c r="D8" s="519">
        <v>8.4353757059528398E-3</v>
      </c>
      <c r="E8" s="519">
        <v>0.302371556648866</v>
      </c>
      <c r="F8" s="519">
        <v>0.23650299059489399</v>
      </c>
      <c r="G8" s="519">
        <v>5.8162730531028398E-2</v>
      </c>
      <c r="H8" s="519">
        <v>7.7058355229439098E-3</v>
      </c>
      <c r="I8" s="519"/>
      <c r="J8" s="519"/>
      <c r="K8" s="519"/>
      <c r="L8" s="519"/>
      <c r="M8" s="519">
        <v>4.2638499868835862E-3</v>
      </c>
      <c r="N8" s="521"/>
      <c r="O8" s="459">
        <v>1219.8608028338999</v>
      </c>
      <c r="P8" s="459">
        <v>1219.8608028338999</v>
      </c>
    </row>
    <row r="9" spans="1:18">
      <c r="A9" s="522">
        <v>5</v>
      </c>
      <c r="B9" s="415" t="s">
        <v>331</v>
      </c>
      <c r="C9" s="459">
        <v>145899.40078743</v>
      </c>
      <c r="D9" s="519">
        <v>5.4827571804244701E-3</v>
      </c>
      <c r="E9" s="519">
        <v>0.17073087519353899</v>
      </c>
      <c r="F9" s="519">
        <v>0.11680079439229001</v>
      </c>
      <c r="G9" s="519">
        <v>5.2260212825165197E-3</v>
      </c>
      <c r="H9" s="519">
        <v>4.8704059518732697E-2</v>
      </c>
      <c r="I9" s="519"/>
      <c r="J9" s="519"/>
      <c r="K9" s="519"/>
      <c r="L9" s="519"/>
      <c r="M9" s="519">
        <v>2.1355274478059654E-3</v>
      </c>
      <c r="N9" s="521"/>
      <c r="O9" s="459">
        <v>60457.436917887193</v>
      </c>
      <c r="P9" s="459">
        <v>60457.436917887193</v>
      </c>
    </row>
    <row r="10" spans="1:18">
      <c r="A10" s="522">
        <v>5.0999999999999996</v>
      </c>
      <c r="B10" s="415" t="s">
        <v>1111</v>
      </c>
      <c r="C10" s="459">
        <v>43672.284198779998</v>
      </c>
      <c r="D10" s="519">
        <v>2.0750839228538599E-3</v>
      </c>
      <c r="E10" s="519">
        <v>6.2785109011911602E-2</v>
      </c>
      <c r="F10" s="519">
        <v>3.7790801892627797E-2</v>
      </c>
      <c r="G10" s="519">
        <v>3.6057298610039199E-3</v>
      </c>
      <c r="H10" s="519">
        <v>2.13885772582799E-2</v>
      </c>
      <c r="I10" s="519"/>
      <c r="J10" s="519"/>
      <c r="K10" s="519"/>
      <c r="L10" s="519"/>
      <c r="M10" s="519">
        <v>1.7195931970990861E-3</v>
      </c>
      <c r="N10" s="521"/>
      <c r="O10" s="459">
        <v>24360.927633387601</v>
      </c>
      <c r="P10" s="459">
        <v>24360.927633387601</v>
      </c>
    </row>
    <row r="11" spans="1:18">
      <c r="A11" s="522">
        <v>5.2</v>
      </c>
      <c r="B11" s="415" t="s">
        <v>1112</v>
      </c>
      <c r="C11" s="459">
        <v>102227.11658864999</v>
      </c>
      <c r="D11" s="519">
        <v>1.5675081378534302E-2</v>
      </c>
      <c r="E11" s="519">
        <v>0.49359582191113399</v>
      </c>
      <c r="F11" s="519">
        <v>0.35311906717789499</v>
      </c>
      <c r="G11" s="519">
        <v>1.0072300316688401E-2</v>
      </c>
      <c r="H11" s="519">
        <v>0.13040445441654999</v>
      </c>
      <c r="I11" s="519"/>
      <c r="J11" s="519"/>
      <c r="K11" s="519"/>
      <c r="L11" s="519"/>
      <c r="M11" s="519">
        <v>2.3132180587812357E-3</v>
      </c>
      <c r="N11" s="521"/>
      <c r="O11" s="459">
        <v>36096.509284499596</v>
      </c>
      <c r="P11" s="459">
        <v>36096.509284499596</v>
      </c>
    </row>
    <row r="12" spans="1:18">
      <c r="A12" s="28">
        <v>5.3</v>
      </c>
      <c r="B12" s="369" t="s">
        <v>1113</v>
      </c>
      <c r="C12" s="459">
        <v>0</v>
      </c>
      <c r="D12" s="519">
        <v>0</v>
      </c>
      <c r="E12" s="519">
        <v>0</v>
      </c>
      <c r="F12" s="519">
        <v>0</v>
      </c>
      <c r="G12" s="519">
        <v>0</v>
      </c>
      <c r="H12" s="519">
        <v>0</v>
      </c>
      <c r="I12" s="519"/>
      <c r="J12" s="519"/>
      <c r="K12" s="519"/>
      <c r="L12" s="519"/>
      <c r="M12" s="519" t="s">
        <v>1114</v>
      </c>
      <c r="N12" s="521"/>
      <c r="O12" s="459" t="s">
        <v>1114</v>
      </c>
      <c r="P12" s="459" t="s">
        <v>1114</v>
      </c>
    </row>
    <row r="13" spans="1:18">
      <c r="A13" s="522">
        <v>6</v>
      </c>
      <c r="B13" s="415" t="s">
        <v>342</v>
      </c>
      <c r="C13" s="459">
        <v>377344.53015319002</v>
      </c>
      <c r="D13" s="519">
        <v>7.5891172217533503E-3</v>
      </c>
      <c r="E13" s="519">
        <v>0.83108625588529395</v>
      </c>
      <c r="F13" s="519">
        <v>0.82936011116875197</v>
      </c>
      <c r="G13" s="519">
        <v>6.4738980846184901E-5</v>
      </c>
      <c r="H13" s="519">
        <v>1.6614057356959401E-3</v>
      </c>
      <c r="I13" s="519"/>
      <c r="J13" s="519"/>
      <c r="K13" s="519"/>
      <c r="L13" s="519"/>
      <c r="M13" s="519">
        <v>1.2082527462764804E-3</v>
      </c>
      <c r="N13" s="521"/>
      <c r="O13" s="459">
        <v>57227.971258398204</v>
      </c>
      <c r="P13" s="459">
        <v>57227.971258398204</v>
      </c>
    </row>
    <row r="14" spans="1:18">
      <c r="A14" s="522">
        <v>6.1</v>
      </c>
      <c r="B14" s="415" t="s">
        <v>1115</v>
      </c>
      <c r="C14" s="459">
        <v>4732.7607435</v>
      </c>
      <c r="D14" s="519">
        <v>9.7603632136786904E-3</v>
      </c>
      <c r="E14" s="519">
        <v>2.6260910224691999E-4</v>
      </c>
      <c r="F14" s="519">
        <v>2.6260910224691999E-4</v>
      </c>
      <c r="G14" s="519">
        <v>0</v>
      </c>
      <c r="H14" s="519">
        <v>0</v>
      </c>
      <c r="I14" s="519"/>
      <c r="J14" s="519"/>
      <c r="K14" s="519"/>
      <c r="L14" s="519"/>
      <c r="M14" s="519">
        <v>0</v>
      </c>
      <c r="N14" s="521"/>
      <c r="O14" s="459">
        <v>946.0292940091</v>
      </c>
      <c r="P14" s="459">
        <v>946.0292940091</v>
      </c>
    </row>
    <row r="15" spans="1:18" ht="21">
      <c r="A15" s="522">
        <v>6.2</v>
      </c>
      <c r="B15" s="415" t="s">
        <v>1116</v>
      </c>
      <c r="C15" s="459">
        <v>349371.42349990003</v>
      </c>
      <c r="D15" s="519">
        <v>6.6614647018795603E-3</v>
      </c>
      <c r="E15" s="519">
        <v>0.88543997138961394</v>
      </c>
      <c r="F15" s="519">
        <v>0.88532815245090701</v>
      </c>
      <c r="G15" s="519">
        <v>6.1367957588569498E-5</v>
      </c>
      <c r="H15" s="519">
        <v>5.0450981117535603E-5</v>
      </c>
      <c r="I15" s="519"/>
      <c r="J15" s="519"/>
      <c r="K15" s="519"/>
      <c r="L15" s="519"/>
      <c r="M15" s="519">
        <v>1.1303584248644565E-3</v>
      </c>
      <c r="N15" s="521"/>
      <c r="O15" s="459">
        <v>47289.563429183196</v>
      </c>
      <c r="P15" s="459">
        <v>47289.563429183196</v>
      </c>
    </row>
    <row r="16" spans="1:18">
      <c r="A16" s="522">
        <v>6.3</v>
      </c>
      <c r="B16" s="415" t="s">
        <v>1117</v>
      </c>
      <c r="C16" s="459">
        <v>0</v>
      </c>
      <c r="D16" s="519">
        <v>0</v>
      </c>
      <c r="E16" s="519">
        <v>0</v>
      </c>
      <c r="F16" s="519">
        <v>0</v>
      </c>
      <c r="G16" s="519">
        <v>0</v>
      </c>
      <c r="H16" s="519">
        <v>0</v>
      </c>
      <c r="I16" s="519"/>
      <c r="J16" s="519"/>
      <c r="K16" s="519"/>
      <c r="L16" s="519"/>
      <c r="M16" s="519" t="s">
        <v>1114</v>
      </c>
      <c r="N16" s="521"/>
      <c r="O16" s="459" t="s">
        <v>1114</v>
      </c>
      <c r="P16" s="459" t="s">
        <v>1114</v>
      </c>
    </row>
    <row r="17" spans="1:18">
      <c r="A17" s="522">
        <v>6.4</v>
      </c>
      <c r="B17" s="415" t="s">
        <v>1118</v>
      </c>
      <c r="C17" s="459">
        <v>23240.345909790001</v>
      </c>
      <c r="D17" s="519">
        <v>2.10923281810322E-2</v>
      </c>
      <c r="E17" s="519">
        <v>0.18318086426874799</v>
      </c>
      <c r="F17" s="519">
        <v>0.156835089226214</v>
      </c>
      <c r="G17" s="519">
        <v>1.2859918787787999E-4</v>
      </c>
      <c r="H17" s="519">
        <v>2.6217175854656001E-2</v>
      </c>
      <c r="I17" s="519"/>
      <c r="J17" s="519"/>
      <c r="K17" s="519"/>
      <c r="L17" s="519"/>
      <c r="M17" s="519">
        <v>2.6252893621647178E-3</v>
      </c>
      <c r="N17" s="521"/>
      <c r="O17" s="459">
        <v>8992.3785352059003</v>
      </c>
      <c r="P17" s="459">
        <v>8992.3785352059003</v>
      </c>
    </row>
    <row r="18" spans="1:18">
      <c r="A18" s="28">
        <v>7</v>
      </c>
      <c r="B18" s="400" t="s">
        <v>1119</v>
      </c>
      <c r="C18" s="461">
        <v>534342.26834820991</v>
      </c>
      <c r="D18" s="523">
        <v>9.6502382002085808E-3</v>
      </c>
      <c r="E18" s="523">
        <v>0.72099183970120295</v>
      </c>
      <c r="F18" s="523">
        <v>0.67778197771625603</v>
      </c>
      <c r="G18" s="523">
        <v>4.7538240403146798E-3</v>
      </c>
      <c r="H18" s="523">
        <v>3.8456037944632898E-2</v>
      </c>
      <c r="I18" s="523"/>
      <c r="J18" s="523"/>
      <c r="K18" s="523"/>
      <c r="L18" s="523"/>
      <c r="M18" s="523">
        <v>1.4890006846726097E-3</v>
      </c>
      <c r="N18" s="524"/>
      <c r="O18" s="461">
        <v>120161.54493952121</v>
      </c>
      <c r="P18" s="461">
        <v>120161.54493952121</v>
      </c>
      <c r="Q18" s="388"/>
      <c r="R18" s="388"/>
    </row>
    <row r="20" spans="1:18">
      <c r="C20" s="465"/>
      <c r="D20" s="465"/>
      <c r="E20" s="465"/>
      <c r="F20" s="465"/>
      <c r="G20" s="465"/>
      <c r="H20" s="465"/>
      <c r="I20" s="465"/>
      <c r="J20" s="465"/>
      <c r="K20" s="465"/>
      <c r="L20" s="465"/>
      <c r="M20" s="465"/>
      <c r="N20" s="465"/>
      <c r="O20" s="465"/>
    </row>
    <row r="21" spans="1:18">
      <c r="A21" s="316"/>
      <c r="B21" s="316"/>
    </row>
    <row r="22" spans="1:18" ht="28" customHeight="1">
      <c r="A22" s="1116" t="s">
        <v>296</v>
      </c>
      <c r="B22" s="1117"/>
      <c r="C22" s="1118" t="s">
        <v>1092</v>
      </c>
      <c r="D22" s="1120" t="s">
        <v>1093</v>
      </c>
      <c r="E22" s="1121"/>
      <c r="F22" s="1121"/>
      <c r="G22" s="1121"/>
      <c r="H22" s="1121"/>
      <c r="I22" s="1121"/>
      <c r="J22" s="1121"/>
      <c r="K22" s="1121"/>
      <c r="L22" s="1121"/>
      <c r="M22" s="1121"/>
      <c r="N22" s="1122"/>
      <c r="O22" s="1120" t="s">
        <v>1094</v>
      </c>
      <c r="P22" s="1122"/>
    </row>
    <row r="23" spans="1:18" ht="23.25" customHeight="1">
      <c r="A23" s="1123" t="s">
        <v>1010</v>
      </c>
      <c r="B23" s="1124"/>
      <c r="C23" s="1119"/>
      <c r="D23" s="1129" t="s">
        <v>1095</v>
      </c>
      <c r="E23" s="1130"/>
      <c r="F23" s="1130"/>
      <c r="G23" s="1130"/>
      <c r="H23" s="1130"/>
      <c r="I23" s="1130"/>
      <c r="J23" s="1130"/>
      <c r="K23" s="1130"/>
      <c r="L23" s="1131"/>
      <c r="M23" s="1129" t="s">
        <v>1096</v>
      </c>
      <c r="N23" s="1131"/>
      <c r="O23" s="1118" t="s">
        <v>1097</v>
      </c>
      <c r="P23" s="1133" t="s">
        <v>1098</v>
      </c>
    </row>
    <row r="24" spans="1:18">
      <c r="A24" s="1125"/>
      <c r="B24" s="1126"/>
      <c r="C24" s="1119"/>
      <c r="D24" s="1118" t="s">
        <v>1099</v>
      </c>
      <c r="E24" s="1136" t="s">
        <v>1100</v>
      </c>
      <c r="F24" s="516"/>
      <c r="G24" s="516"/>
      <c r="H24" s="516"/>
      <c r="I24" s="1136" t="s">
        <v>1101</v>
      </c>
      <c r="J24" s="516"/>
      <c r="K24" s="516"/>
      <c r="L24" s="516"/>
      <c r="M24" s="1118" t="s">
        <v>1102</v>
      </c>
      <c r="N24" s="1118" t="s">
        <v>1103</v>
      </c>
      <c r="O24" s="1119"/>
      <c r="P24" s="1134"/>
    </row>
    <row r="25" spans="1:18" ht="52.5">
      <c r="A25" s="1127"/>
      <c r="B25" s="1128"/>
      <c r="C25" s="433"/>
      <c r="D25" s="1132"/>
      <c r="E25" s="1132"/>
      <c r="F25" s="517" t="s">
        <v>1104</v>
      </c>
      <c r="G25" s="517" t="s">
        <v>1105</v>
      </c>
      <c r="H25" s="517" t="s">
        <v>1106</v>
      </c>
      <c r="I25" s="1132"/>
      <c r="J25" s="517" t="s">
        <v>1107</v>
      </c>
      <c r="K25" s="517" t="s">
        <v>1108</v>
      </c>
      <c r="L25" s="517" t="s">
        <v>1109</v>
      </c>
      <c r="M25" s="1132"/>
      <c r="N25" s="1132"/>
      <c r="O25" s="1132"/>
      <c r="P25" s="1135"/>
    </row>
    <row r="26" spans="1:18">
      <c r="A26" s="28">
        <v>1</v>
      </c>
      <c r="B26" s="369" t="s">
        <v>319</v>
      </c>
      <c r="C26" s="459">
        <v>336.42800094</v>
      </c>
      <c r="D26" s="518">
        <v>0</v>
      </c>
      <c r="E26" s="518">
        <v>0</v>
      </c>
      <c r="F26" s="459">
        <v>0</v>
      </c>
      <c r="G26" s="459">
        <v>0</v>
      </c>
      <c r="H26" s="459">
        <v>0</v>
      </c>
      <c r="I26" s="519"/>
      <c r="J26" s="459"/>
      <c r="K26" s="459"/>
      <c r="L26" s="459"/>
      <c r="M26" s="518">
        <v>0</v>
      </c>
      <c r="N26" s="520">
        <v>0</v>
      </c>
      <c r="O26" s="459">
        <v>74.041720118399994</v>
      </c>
      <c r="P26" s="459">
        <v>74.041720118399994</v>
      </c>
    </row>
    <row r="27" spans="1:18" ht="21">
      <c r="A27" s="28">
        <v>2</v>
      </c>
      <c r="B27" s="369" t="s">
        <v>1110</v>
      </c>
      <c r="C27" s="459">
        <v>24.581932179999999</v>
      </c>
      <c r="D27" s="519">
        <v>0</v>
      </c>
      <c r="E27" s="519">
        <v>0</v>
      </c>
      <c r="F27" s="519">
        <v>0</v>
      </c>
      <c r="G27" s="519">
        <v>0</v>
      </c>
      <c r="H27" s="519">
        <v>0</v>
      </c>
      <c r="I27" s="519"/>
      <c r="J27" s="519"/>
      <c r="K27" s="519"/>
      <c r="L27" s="519"/>
      <c r="M27" s="519">
        <v>0</v>
      </c>
      <c r="N27" s="521">
        <v>0</v>
      </c>
      <c r="O27" s="459">
        <v>8.4545880405000009</v>
      </c>
      <c r="P27" s="459">
        <v>8.4545880405000009</v>
      </c>
    </row>
    <row r="28" spans="1:18">
      <c r="A28" s="28">
        <v>3</v>
      </c>
      <c r="B28" s="369" t="s">
        <v>323</v>
      </c>
      <c r="C28" s="459">
        <v>37.099141370000062</v>
      </c>
      <c r="D28" s="519">
        <v>0</v>
      </c>
      <c r="E28" s="519">
        <v>0</v>
      </c>
      <c r="F28" s="519">
        <v>0</v>
      </c>
      <c r="G28" s="519">
        <v>0</v>
      </c>
      <c r="H28" s="519">
        <v>0</v>
      </c>
      <c r="I28" s="519"/>
      <c r="J28" s="519"/>
      <c r="K28" s="519"/>
      <c r="L28" s="519"/>
      <c r="M28" s="519">
        <v>0</v>
      </c>
      <c r="N28" s="521">
        <v>0</v>
      </c>
      <c r="O28" s="459">
        <v>6.5783096708000004</v>
      </c>
      <c r="P28" s="459">
        <v>6.5783096708000004</v>
      </c>
    </row>
    <row r="29" spans="1:18">
      <c r="A29" s="522">
        <v>4</v>
      </c>
      <c r="B29" s="415" t="s">
        <v>328</v>
      </c>
      <c r="C29" s="459">
        <v>40997.860250550002</v>
      </c>
      <c r="D29" s="519">
        <v>1.1684375481122177E-2</v>
      </c>
      <c r="E29" s="519">
        <v>0.23818804612440705</v>
      </c>
      <c r="F29" s="519">
        <v>3.7705851148152586E-4</v>
      </c>
      <c r="G29" s="519">
        <v>0.21284496332007802</v>
      </c>
      <c r="H29" s="519">
        <v>2.4966024292847541E-2</v>
      </c>
      <c r="I29" s="519"/>
      <c r="J29" s="519"/>
      <c r="K29" s="519"/>
      <c r="L29" s="519"/>
      <c r="M29" s="519">
        <v>2.0394456525052009E-3</v>
      </c>
      <c r="N29" s="521">
        <v>9.2995657741646562E-5</v>
      </c>
      <c r="O29" s="459">
        <v>9581.5968934547</v>
      </c>
      <c r="P29" s="459">
        <v>9581.5968934547</v>
      </c>
    </row>
    <row r="30" spans="1:18">
      <c r="A30" s="522">
        <v>5</v>
      </c>
      <c r="B30" s="415" t="s">
        <v>331</v>
      </c>
      <c r="C30" s="459">
        <v>313153.55855280999</v>
      </c>
      <c r="D30" s="519">
        <v>0.56333794467167164</v>
      </c>
      <c r="E30" s="519">
        <v>6.0837237239688549E-2</v>
      </c>
      <c r="F30" s="519">
        <v>1.4254763904326529E-2</v>
      </c>
      <c r="G30" s="519">
        <v>1.9516378508339191E-2</v>
      </c>
      <c r="H30" s="519">
        <v>2.7066094827022824E-2</v>
      </c>
      <c r="I30" s="519"/>
      <c r="J30" s="519"/>
      <c r="K30" s="519"/>
      <c r="L30" s="519"/>
      <c r="M30" s="519">
        <v>7.8547721258776289E-3</v>
      </c>
      <c r="N30" s="521">
        <v>5.0287415123671103E-3</v>
      </c>
      <c r="O30" s="459">
        <v>56850.742404696699</v>
      </c>
      <c r="P30" s="459">
        <v>56850.742404696699</v>
      </c>
    </row>
    <row r="31" spans="1:18">
      <c r="A31" s="522">
        <v>5.0999999999999996</v>
      </c>
      <c r="B31" s="415" t="s">
        <v>1120</v>
      </c>
      <c r="C31" s="459">
        <v>305760.51028210996</v>
      </c>
      <c r="D31" s="519">
        <v>0.57664072615084883</v>
      </c>
      <c r="E31" s="519">
        <v>5.9986027499291335E-2</v>
      </c>
      <c r="F31" s="519">
        <v>1.434468396923861E-2</v>
      </c>
      <c r="G31" s="519">
        <v>1.8948190974186058E-2</v>
      </c>
      <c r="H31" s="519">
        <v>2.6693152555866666E-2</v>
      </c>
      <c r="I31" s="519"/>
      <c r="J31" s="519"/>
      <c r="K31" s="519"/>
      <c r="L31" s="519"/>
      <c r="M31" s="519">
        <v>7.9744242262034925E-3</v>
      </c>
      <c r="N31" s="521">
        <v>5.1449347897430005E-3</v>
      </c>
      <c r="O31" s="459">
        <v>54260.405629652298</v>
      </c>
      <c r="P31" s="459">
        <v>54260.405629652298</v>
      </c>
    </row>
    <row r="32" spans="1:18">
      <c r="A32" s="28">
        <v>5.2</v>
      </c>
      <c r="B32" s="369" t="s">
        <v>1121</v>
      </c>
      <c r="C32" s="459">
        <v>7393.0482707000001</v>
      </c>
      <c r="D32" s="519">
        <v>1.3163631680276512E-2</v>
      </c>
      <c r="E32" s="519">
        <v>9.60414338107346E-2</v>
      </c>
      <c r="F32" s="519">
        <v>1.053586421296623E-2</v>
      </c>
      <c r="G32" s="519">
        <v>4.3015387850279682E-2</v>
      </c>
      <c r="H32" s="519">
        <v>4.2490181747488698E-2</v>
      </c>
      <c r="I32" s="519"/>
      <c r="J32" s="519"/>
      <c r="K32" s="519"/>
      <c r="L32" s="519"/>
      <c r="M32" s="519">
        <v>2.9062196597785298E-3</v>
      </c>
      <c r="N32" s="521">
        <v>2.2323849372672E-4</v>
      </c>
      <c r="O32" s="459">
        <v>2590.3367750444004</v>
      </c>
      <c r="P32" s="459">
        <v>2590.3367750444004</v>
      </c>
    </row>
    <row r="33" spans="1:16">
      <c r="A33" s="522">
        <v>5.3</v>
      </c>
      <c r="B33" s="415" t="s">
        <v>1070</v>
      </c>
      <c r="C33" s="459">
        <v>0</v>
      </c>
      <c r="D33" s="519" t="s">
        <v>1114</v>
      </c>
      <c r="E33" s="519" t="s">
        <v>1114</v>
      </c>
      <c r="F33" s="519" t="s">
        <v>1114</v>
      </c>
      <c r="G33" s="519" t="s">
        <v>1114</v>
      </c>
      <c r="H33" s="519" t="s">
        <v>1114</v>
      </c>
      <c r="I33" s="519"/>
      <c r="J33" s="519"/>
      <c r="K33" s="519"/>
      <c r="L33" s="519"/>
      <c r="M33" s="519" t="s">
        <v>1114</v>
      </c>
      <c r="N33" s="521" t="s">
        <v>1114</v>
      </c>
      <c r="O33" s="459">
        <v>0</v>
      </c>
      <c r="P33" s="459">
        <v>0</v>
      </c>
    </row>
    <row r="34" spans="1:16">
      <c r="A34" s="28">
        <v>6</v>
      </c>
      <c r="B34" s="400" t="s">
        <v>1119</v>
      </c>
      <c r="C34" s="461">
        <v>354549.52787784999</v>
      </c>
      <c r="D34" s="523">
        <v>0.49891567334364795</v>
      </c>
      <c r="E34" s="523">
        <v>8.1276649090385872E-2</v>
      </c>
      <c r="F34" s="523">
        <v>1.2634027922533991E-2</v>
      </c>
      <c r="G34" s="523">
        <v>4.1849756591107207E-2</v>
      </c>
      <c r="H34" s="523">
        <v>2.6792864576744683E-2</v>
      </c>
      <c r="I34" s="523"/>
      <c r="J34" s="523"/>
      <c r="K34" s="523"/>
      <c r="L34" s="523"/>
      <c r="M34" s="523">
        <v>7.1735048299549388E-3</v>
      </c>
      <c r="N34" s="524">
        <v>4.4523565778484282E-3</v>
      </c>
      <c r="O34" s="461">
        <v>66521.413915981102</v>
      </c>
      <c r="P34" s="461">
        <v>66521.413915981102</v>
      </c>
    </row>
    <row r="38" spans="1:16">
      <c r="A38" s="11" t="s">
        <v>1091</v>
      </c>
      <c r="B38" s="11"/>
      <c r="C38" s="11"/>
      <c r="D38" s="11"/>
      <c r="E38" s="11"/>
      <c r="F38" s="11"/>
      <c r="G38" s="11"/>
      <c r="H38" s="11"/>
      <c r="I38" s="11"/>
      <c r="J38" s="11"/>
      <c r="K38" s="11"/>
      <c r="L38" s="11"/>
      <c r="M38" s="11"/>
      <c r="N38" s="11"/>
      <c r="O38" s="11"/>
      <c r="P38" s="11"/>
    </row>
    <row r="39" spans="1:16" ht="29.5" customHeight="1">
      <c r="A39" s="1116" t="s">
        <v>503</v>
      </c>
      <c r="B39" s="1117"/>
      <c r="C39" s="1118" t="s">
        <v>1092</v>
      </c>
      <c r="D39" s="1120" t="s">
        <v>1093</v>
      </c>
      <c r="E39" s="1121"/>
      <c r="F39" s="1121"/>
      <c r="G39" s="1121"/>
      <c r="H39" s="1121"/>
      <c r="I39" s="1121"/>
      <c r="J39" s="1121"/>
      <c r="K39" s="1121"/>
      <c r="L39" s="1121"/>
      <c r="M39" s="1121"/>
      <c r="N39" s="1122"/>
      <c r="O39" s="1120" t="s">
        <v>1094</v>
      </c>
      <c r="P39" s="1122"/>
    </row>
    <row r="40" spans="1:16" ht="24" customHeight="1">
      <c r="A40" s="1137" t="s">
        <v>996</v>
      </c>
      <c r="B40" s="1089"/>
      <c r="C40" s="1119"/>
      <c r="D40" s="1129" t="s">
        <v>1095</v>
      </c>
      <c r="E40" s="1130"/>
      <c r="F40" s="1130"/>
      <c r="G40" s="1130"/>
      <c r="H40" s="1130"/>
      <c r="I40" s="1130"/>
      <c r="J40" s="1130"/>
      <c r="K40" s="1130"/>
      <c r="L40" s="1131"/>
      <c r="M40" s="1129" t="s">
        <v>1096</v>
      </c>
      <c r="N40" s="1131"/>
      <c r="O40" s="1118" t="s">
        <v>1097</v>
      </c>
      <c r="P40" s="1133" t="s">
        <v>1098</v>
      </c>
    </row>
    <row r="41" spans="1:16">
      <c r="A41" s="1138"/>
      <c r="B41" s="1139"/>
      <c r="C41" s="1119"/>
      <c r="D41" s="1118" t="s">
        <v>1099</v>
      </c>
      <c r="E41" s="1136" t="s">
        <v>1100</v>
      </c>
      <c r="F41" s="516"/>
      <c r="G41" s="516"/>
      <c r="H41" s="516"/>
      <c r="I41" s="1136" t="s">
        <v>1101</v>
      </c>
      <c r="J41" s="516"/>
      <c r="K41" s="516"/>
      <c r="L41" s="516"/>
      <c r="M41" s="1118" t="s">
        <v>1102</v>
      </c>
      <c r="N41" s="1118" t="s">
        <v>1103</v>
      </c>
      <c r="O41" s="1119"/>
      <c r="P41" s="1134"/>
    </row>
    <row r="42" spans="1:16" ht="52.5">
      <c r="A42" s="1140"/>
      <c r="B42" s="1141"/>
      <c r="C42" s="433"/>
      <c r="D42" s="1132"/>
      <c r="E42" s="1132"/>
      <c r="F42" s="517" t="s">
        <v>1104</v>
      </c>
      <c r="G42" s="517" t="s">
        <v>1105</v>
      </c>
      <c r="H42" s="517" t="s">
        <v>1106</v>
      </c>
      <c r="I42" s="1132"/>
      <c r="J42" s="517" t="s">
        <v>1107</v>
      </c>
      <c r="K42" s="517" t="s">
        <v>1108</v>
      </c>
      <c r="L42" s="517" t="s">
        <v>1109</v>
      </c>
      <c r="M42" s="1132"/>
      <c r="N42" s="1132"/>
      <c r="O42" s="1132"/>
      <c r="P42" s="1135"/>
    </row>
    <row r="43" spans="1:16">
      <c r="A43" s="28">
        <v>1</v>
      </c>
      <c r="B43" s="369" t="s">
        <v>319</v>
      </c>
      <c r="C43" s="459"/>
      <c r="D43" s="518"/>
      <c r="E43" s="518"/>
      <c r="F43" s="459"/>
      <c r="G43" s="459"/>
      <c r="H43" s="459"/>
      <c r="I43" s="519"/>
      <c r="J43" s="459"/>
      <c r="K43" s="459"/>
      <c r="L43" s="459"/>
      <c r="M43" s="518"/>
      <c r="N43" s="520"/>
      <c r="O43" s="459"/>
      <c r="P43" s="459"/>
    </row>
    <row r="44" spans="1:16">
      <c r="A44" s="28">
        <v>2</v>
      </c>
      <c r="B44" s="369" t="s">
        <v>328</v>
      </c>
      <c r="C44" s="459">
        <v>48669.380945913224</v>
      </c>
      <c r="D44" s="519">
        <v>3.0270070506284261E-2</v>
      </c>
      <c r="E44" s="519">
        <v>0.8967723669009352</v>
      </c>
      <c r="F44" s="519">
        <v>7.5821777603683777E-2</v>
      </c>
      <c r="G44" s="519">
        <v>0.78404622608815411</v>
      </c>
      <c r="H44" s="519">
        <v>3.6904363209099358E-2</v>
      </c>
      <c r="I44" s="519"/>
      <c r="J44" s="519"/>
      <c r="K44" s="519"/>
      <c r="L44" s="519"/>
      <c r="M44" s="519">
        <v>0.15109619593029774</v>
      </c>
      <c r="N44" s="521">
        <v>-1.8128083882479868E-18</v>
      </c>
      <c r="O44" s="459">
        <v>8729.8964566037357</v>
      </c>
      <c r="P44" s="459">
        <v>8729.8964566037357</v>
      </c>
    </row>
    <row r="45" spans="1:16">
      <c r="A45" s="28">
        <v>3</v>
      </c>
      <c r="B45" s="369" t="s">
        <v>331</v>
      </c>
      <c r="C45" s="459">
        <v>503473.59106212994</v>
      </c>
      <c r="D45" s="519">
        <v>0.44145344064660785</v>
      </c>
      <c r="E45" s="519">
        <v>0.52936761734474458</v>
      </c>
      <c r="F45" s="519">
        <v>0.27161740121430505</v>
      </c>
      <c r="G45" s="519">
        <v>6.0099277701074205E-2</v>
      </c>
      <c r="H45" s="519">
        <v>0.19765093842936013</v>
      </c>
      <c r="I45" s="519"/>
      <c r="J45" s="519"/>
      <c r="K45" s="519"/>
      <c r="L45" s="519"/>
      <c r="M45" s="519">
        <v>0.14714371817677174</v>
      </c>
      <c r="N45" s="521">
        <v>5.0201242823242733E-3</v>
      </c>
      <c r="O45" s="459">
        <v>126199.61393616005</v>
      </c>
      <c r="P45" s="459">
        <v>126199.61393616005</v>
      </c>
    </row>
    <row r="46" spans="1:16">
      <c r="A46" s="522">
        <v>3.1</v>
      </c>
      <c r="B46" s="415" t="s">
        <v>1122</v>
      </c>
      <c r="C46" s="459">
        <v>47644.052052334227</v>
      </c>
      <c r="D46" s="519">
        <v>3.4272918322235731E-2</v>
      </c>
      <c r="E46" s="519">
        <v>1.3612967243205272</v>
      </c>
      <c r="F46" s="519">
        <v>0.74074043056252603</v>
      </c>
      <c r="G46" s="519">
        <v>7.8750874583644437E-2</v>
      </c>
      <c r="H46" s="519">
        <v>0.54180541917435776</v>
      </c>
      <c r="I46" s="519"/>
      <c r="J46" s="519"/>
      <c r="K46" s="519"/>
      <c r="L46" s="519"/>
      <c r="M46" s="519">
        <v>0.17482781398967351</v>
      </c>
      <c r="N46" s="521"/>
      <c r="O46" s="459">
        <v>26143.507866012475</v>
      </c>
      <c r="P46" s="459">
        <v>26143.507866012475</v>
      </c>
    </row>
    <row r="47" spans="1:16">
      <c r="A47" s="522">
        <v>3.2</v>
      </c>
      <c r="B47" s="415" t="s">
        <v>1123</v>
      </c>
      <c r="C47" s="459">
        <v>127929.37378169334</v>
      </c>
      <c r="D47" s="519">
        <v>3.078583158400167E-2</v>
      </c>
      <c r="E47" s="519">
        <v>1.1679538402540954</v>
      </c>
      <c r="F47" s="519">
        <v>0.71294341771741476</v>
      </c>
      <c r="G47" s="519">
        <v>7.1950022581656364E-2</v>
      </c>
      <c r="H47" s="519">
        <v>0.38306039995501245</v>
      </c>
      <c r="I47" s="519"/>
      <c r="J47" s="519"/>
      <c r="K47" s="519"/>
      <c r="L47" s="519"/>
      <c r="M47" s="519">
        <v>0.20067737084431572</v>
      </c>
      <c r="N47" s="521">
        <v>1.8834449108706366E-5</v>
      </c>
      <c r="O47" s="459">
        <v>40837.007341465309</v>
      </c>
      <c r="P47" s="459">
        <v>40837.007341465309</v>
      </c>
    </row>
    <row r="48" spans="1:16">
      <c r="A48" s="522">
        <v>3.3</v>
      </c>
      <c r="B48" s="415" t="s">
        <v>1124</v>
      </c>
      <c r="C48" s="459">
        <v>327900.16522810166</v>
      </c>
      <c r="D48" s="519">
        <v>0.66083783775443228</v>
      </c>
      <c r="E48" s="519">
        <v>0.15934520764386567</v>
      </c>
      <c r="F48" s="519">
        <v>3.1271432192896069E-2</v>
      </c>
      <c r="G48" s="519">
        <v>5.2765655217294823E-2</v>
      </c>
      <c r="H48" s="519">
        <v>7.5308120233675654E-2</v>
      </c>
      <c r="I48" s="519"/>
      <c r="J48" s="519"/>
      <c r="K48" s="519"/>
      <c r="L48" s="519"/>
      <c r="M48" s="519">
        <v>0.1222351940890847</v>
      </c>
      <c r="N48" s="521">
        <v>7.7007906323055281E-3</v>
      </c>
      <c r="O48" s="459">
        <v>59219.098728678844</v>
      </c>
      <c r="P48" s="459">
        <v>59219.098728678844</v>
      </c>
    </row>
    <row r="49" spans="1:16">
      <c r="A49" s="28">
        <v>4</v>
      </c>
      <c r="B49" s="369" t="s">
        <v>342</v>
      </c>
      <c r="C49" s="459">
        <v>373991.76806078054</v>
      </c>
      <c r="D49" s="519">
        <v>1.9627234367460895E-2</v>
      </c>
      <c r="E49" s="519">
        <v>2.2372924998108887</v>
      </c>
      <c r="F49" s="519">
        <v>2.2234730537921914</v>
      </c>
      <c r="G49" s="519">
        <v>1.3710195500524186E-3</v>
      </c>
      <c r="H49" s="519">
        <v>1.2448426468636512E-2</v>
      </c>
      <c r="I49" s="519"/>
      <c r="J49" s="519"/>
      <c r="K49" s="519"/>
      <c r="L49" s="519"/>
      <c r="M49" s="519">
        <v>6.8035032521876926E-2</v>
      </c>
      <c r="N49" s="521"/>
      <c r="O49" s="459">
        <v>58169.679922321629</v>
      </c>
      <c r="P49" s="459">
        <v>58169.679922321629</v>
      </c>
    </row>
    <row r="50" spans="1:16" ht="21">
      <c r="A50" s="522">
        <v>4.0999999999999996</v>
      </c>
      <c r="B50" s="415" t="s">
        <v>1125</v>
      </c>
      <c r="C50" s="459">
        <v>14591.876296010258</v>
      </c>
      <c r="D50" s="519">
        <v>1.5361770407229226E-2</v>
      </c>
      <c r="E50" s="519">
        <v>1.8537297006976303</v>
      </c>
      <c r="F50" s="519">
        <v>1.7145306536788996</v>
      </c>
      <c r="G50" s="519">
        <v>2.0975845181999533E-2</v>
      </c>
      <c r="H50" s="519">
        <v>0.11822320183674295</v>
      </c>
      <c r="I50" s="519"/>
      <c r="J50" s="519"/>
      <c r="K50" s="519"/>
      <c r="L50" s="519"/>
      <c r="M50" s="519">
        <v>8.0000168811681927E-2</v>
      </c>
      <c r="N50" s="521"/>
      <c r="O50" s="459">
        <v>3762.3215896709262</v>
      </c>
      <c r="P50" s="459">
        <v>3762.3215896709262</v>
      </c>
    </row>
    <row r="51" spans="1:16" ht="21">
      <c r="A51" s="522">
        <v>4.2</v>
      </c>
      <c r="B51" s="415" t="s">
        <v>1126</v>
      </c>
      <c r="C51" s="459">
        <v>336546.2735658788</v>
      </c>
      <c r="D51" s="519">
        <v>1.5570624775627574E-2</v>
      </c>
      <c r="E51" s="519">
        <v>2.3969680190440852</v>
      </c>
      <c r="F51" s="519">
        <v>2.3965274993935797</v>
      </c>
      <c r="G51" s="519">
        <v>3.9740175846522853E-4</v>
      </c>
      <c r="H51" s="519">
        <v>4.3117892039768665E-5</v>
      </c>
      <c r="I51" s="519"/>
      <c r="J51" s="519"/>
      <c r="K51" s="519"/>
      <c r="L51" s="519"/>
      <c r="M51" s="519">
        <v>6.605500101331023E-2</v>
      </c>
      <c r="N51" s="521"/>
      <c r="O51" s="459">
        <v>44971.352749147161</v>
      </c>
      <c r="P51" s="459">
        <v>44971.352749147161</v>
      </c>
    </row>
    <row r="52" spans="1:16">
      <c r="A52" s="522">
        <v>4.3</v>
      </c>
      <c r="B52" s="415" t="s">
        <v>1127</v>
      </c>
      <c r="C52" s="459"/>
      <c r="D52" s="519"/>
      <c r="E52" s="519"/>
      <c r="F52" s="519"/>
      <c r="G52" s="519"/>
      <c r="H52" s="519"/>
      <c r="I52" s="519"/>
      <c r="J52" s="519"/>
      <c r="K52" s="519"/>
      <c r="L52" s="519"/>
      <c r="M52" s="519"/>
      <c r="N52" s="521"/>
      <c r="O52" s="459"/>
      <c r="P52" s="459"/>
    </row>
    <row r="53" spans="1:16">
      <c r="A53" s="522">
        <v>4.4000000000000004</v>
      </c>
      <c r="B53" s="415" t="s">
        <v>1128</v>
      </c>
      <c r="C53" s="459">
        <v>4636.3912714301741</v>
      </c>
      <c r="D53" s="519">
        <v>0.17876150801964982</v>
      </c>
      <c r="E53" s="519">
        <v>0.63901984891281094</v>
      </c>
      <c r="F53" s="519"/>
      <c r="G53" s="519">
        <v>1.5236781057567809E-2</v>
      </c>
      <c r="H53" s="519">
        <v>0.6237830678552434</v>
      </c>
      <c r="I53" s="519"/>
      <c r="J53" s="519"/>
      <c r="K53" s="519"/>
      <c r="L53" s="519"/>
      <c r="M53" s="519">
        <v>0.26571255270264887</v>
      </c>
      <c r="N53" s="521"/>
      <c r="O53" s="459">
        <v>1774.431294644392</v>
      </c>
      <c r="P53" s="459">
        <v>1774.431294644392</v>
      </c>
    </row>
    <row r="54" spans="1:16">
      <c r="A54" s="522">
        <v>4.5</v>
      </c>
      <c r="B54" s="415" t="s">
        <v>1129</v>
      </c>
      <c r="C54" s="459">
        <v>18217.226927489643</v>
      </c>
      <c r="D54" s="519">
        <v>5.7485312838681794E-2</v>
      </c>
      <c r="E54" s="519">
        <v>1.4372373498016257E-3</v>
      </c>
      <c r="F54" s="519"/>
      <c r="G54" s="519">
        <v>1.2544872274448417E-4</v>
      </c>
      <c r="H54" s="519">
        <v>1.3117886270571412E-3</v>
      </c>
      <c r="I54" s="519"/>
      <c r="J54" s="519"/>
      <c r="K54" s="519"/>
      <c r="L54" s="519"/>
      <c r="M54" s="519">
        <v>4.4720183688366777E-2</v>
      </c>
      <c r="N54" s="521"/>
      <c r="O54" s="459">
        <v>7661.5742888622881</v>
      </c>
      <c r="P54" s="459">
        <v>7661.5742888622881</v>
      </c>
    </row>
    <row r="55" spans="1:16">
      <c r="A55" s="28">
        <v>5</v>
      </c>
      <c r="B55" s="400" t="s">
        <v>191</v>
      </c>
      <c r="C55" s="461">
        <v>926134.74006882368</v>
      </c>
      <c r="D55" s="523">
        <v>0.24950343478948731</v>
      </c>
      <c r="E55" s="523">
        <v>1.2383694286548419</v>
      </c>
      <c r="F55" s="523">
        <v>1.0495265579968762</v>
      </c>
      <c r="G55" s="523">
        <v>7.4427824229482645E-2</v>
      </c>
      <c r="H55" s="523">
        <v>0.11441504642847691</v>
      </c>
      <c r="I55" s="523"/>
      <c r="J55" s="523"/>
      <c r="K55" s="523"/>
      <c r="L55" s="523"/>
      <c r="M55" s="523">
        <v>0.11540575252245702</v>
      </c>
      <c r="N55" s="524">
        <v>2.729084538835217E-3</v>
      </c>
      <c r="O55" s="461">
        <v>193099.19031508541</v>
      </c>
      <c r="P55" s="461">
        <v>193099.19031508541</v>
      </c>
    </row>
  </sheetData>
  <mergeCells count="42">
    <mergeCell ref="O22:P22"/>
    <mergeCell ref="A23:B25"/>
    <mergeCell ref="D23:L23"/>
    <mergeCell ref="M23:N23"/>
    <mergeCell ref="O23:O25"/>
    <mergeCell ref="P23:P25"/>
    <mergeCell ref="D24:D25"/>
    <mergeCell ref="E24:E25"/>
    <mergeCell ref="I24:I25"/>
    <mergeCell ref="A22:B22"/>
    <mergeCell ref="C22:C24"/>
    <mergeCell ref="M24:M25"/>
    <mergeCell ref="N24:N25"/>
    <mergeCell ref="D22:N22"/>
    <mergeCell ref="O39:P39"/>
    <mergeCell ref="A40:B42"/>
    <mergeCell ref="D40:L40"/>
    <mergeCell ref="M40:N40"/>
    <mergeCell ref="O40:O42"/>
    <mergeCell ref="P40:P42"/>
    <mergeCell ref="D41:D42"/>
    <mergeCell ref="E41:E42"/>
    <mergeCell ref="I41:I42"/>
    <mergeCell ref="M41:M42"/>
    <mergeCell ref="A39:B39"/>
    <mergeCell ref="C39:C41"/>
    <mergeCell ref="D39:N39"/>
    <mergeCell ref="N41:N42"/>
    <mergeCell ref="A2:B2"/>
    <mergeCell ref="C2:C4"/>
    <mergeCell ref="D2:N2"/>
    <mergeCell ref="O2:P2"/>
    <mergeCell ref="A3:B5"/>
    <mergeCell ref="D3:L3"/>
    <mergeCell ref="M3:N3"/>
    <mergeCell ref="O3:O5"/>
    <mergeCell ref="P3:P5"/>
    <mergeCell ref="D4:D5"/>
    <mergeCell ref="E4:E5"/>
    <mergeCell ref="I4:I5"/>
    <mergeCell ref="M4:M5"/>
    <mergeCell ref="N4:N5"/>
  </mergeCells>
  <hyperlinks>
    <hyperlink ref="R1" location="Index!A1" display="Index" xr:uid="{BA7DE3FE-1B46-4061-B907-9D8A86F7414D}"/>
  </hyperlinks>
  <pageMargins left="0.70866141732283472" right="0.70866141732283472" top="0.74803149606299213" bottom="0.74803149606299213" header="0.31496062992125984" footer="0.31496062992125984"/>
  <pageSetup paperSize="9" scale="28"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0378-24C5-4645-8C22-E5EF26C6F148}">
  <sheetPr>
    <pageSetUpPr fitToPage="1"/>
  </sheetPr>
  <dimension ref="A1:H43"/>
  <sheetViews>
    <sheetView showGridLines="0" zoomScaleNormal="100" workbookViewId="0">
      <selection activeCell="P21" sqref="P21"/>
    </sheetView>
  </sheetViews>
  <sheetFormatPr defaultColWidth="9.26953125" defaultRowHeight="10.5"/>
  <cols>
    <col min="1" max="1" width="7.7265625" style="12" customWidth="1"/>
    <col min="2" max="2" width="64.453125" style="12" customWidth="1"/>
    <col min="3" max="3" width="13.7265625" style="12" customWidth="1"/>
    <col min="4" max="4" width="14.26953125" style="12" customWidth="1"/>
    <col min="5" max="5" width="16.54296875" style="12" customWidth="1"/>
    <col min="6" max="16384" width="9.26953125" style="12"/>
  </cols>
  <sheetData>
    <row r="1" spans="1:7">
      <c r="A1" s="11" t="s">
        <v>142</v>
      </c>
      <c r="B1" s="11"/>
      <c r="C1" s="11"/>
      <c r="D1" s="11"/>
      <c r="E1" s="11"/>
      <c r="G1" s="11" t="s">
        <v>143</v>
      </c>
    </row>
    <row r="2" spans="1:7" ht="21">
      <c r="A2" s="1010"/>
      <c r="B2" s="1011"/>
      <c r="C2" s="1014" t="s">
        <v>144</v>
      </c>
      <c r="D2" s="1014"/>
      <c r="E2" s="13" t="s">
        <v>145</v>
      </c>
    </row>
    <row r="3" spans="1:7">
      <c r="A3" s="1010"/>
      <c r="B3" s="1011"/>
      <c r="C3" s="13" t="s">
        <v>146</v>
      </c>
      <c r="D3" s="13" t="s">
        <v>147</v>
      </c>
      <c r="E3" s="13" t="s">
        <v>148</v>
      </c>
    </row>
    <row r="4" spans="1:7">
      <c r="A4" s="1012"/>
      <c r="B4" s="1013"/>
      <c r="C4" s="71">
        <v>45838</v>
      </c>
      <c r="D4" s="71">
        <v>45747</v>
      </c>
      <c r="E4" s="71">
        <v>45838</v>
      </c>
    </row>
    <row r="5" spans="1:7">
      <c r="A5" s="13">
        <v>1</v>
      </c>
      <c r="B5" s="16" t="s">
        <v>149</v>
      </c>
      <c r="C5" s="127">
        <v>263994.67282538</v>
      </c>
      <c r="D5" s="127">
        <v>264320</v>
      </c>
      <c r="E5" s="126">
        <f t="shared" ref="E5:E38" si="0">C5*0.08</f>
        <v>21119.573826030399</v>
      </c>
    </row>
    <row r="6" spans="1:7">
      <c r="A6" s="13">
        <v>2</v>
      </c>
      <c r="B6" s="15" t="s">
        <v>150</v>
      </c>
      <c r="C6" s="125">
        <v>40152.988107150006</v>
      </c>
      <c r="D6" s="125">
        <v>41014</v>
      </c>
      <c r="E6" s="124">
        <f t="shared" si="0"/>
        <v>3212.2390485720007</v>
      </c>
    </row>
    <row r="7" spans="1:7">
      <c r="A7" s="13">
        <v>3</v>
      </c>
      <c r="B7" s="15" t="s">
        <v>151</v>
      </c>
      <c r="C7" s="125">
        <v>66521.413915979996</v>
      </c>
      <c r="D7" s="125">
        <v>66755</v>
      </c>
      <c r="E7" s="124">
        <f t="shared" si="0"/>
        <v>5321.7131132783998</v>
      </c>
    </row>
    <row r="8" spans="1:7">
      <c r="A8" s="13">
        <v>4</v>
      </c>
      <c r="B8" s="15" t="s">
        <v>152</v>
      </c>
      <c r="C8" s="125"/>
      <c r="D8" s="125">
        <v>0</v>
      </c>
      <c r="E8" s="124">
        <f t="shared" si="0"/>
        <v>0</v>
      </c>
    </row>
    <row r="9" spans="1:7">
      <c r="A9" s="13" t="s">
        <v>153</v>
      </c>
      <c r="B9" s="15" t="s">
        <v>154</v>
      </c>
      <c r="C9" s="125">
        <v>0</v>
      </c>
      <c r="D9" s="125"/>
      <c r="E9" s="124">
        <f t="shared" si="0"/>
        <v>0</v>
      </c>
    </row>
    <row r="10" spans="1:7">
      <c r="A10" s="13">
        <v>5</v>
      </c>
      <c r="B10" s="15" t="s">
        <v>155</v>
      </c>
      <c r="C10" s="125">
        <v>120161.54493952</v>
      </c>
      <c r="D10" s="125">
        <v>119449</v>
      </c>
      <c r="E10" s="124">
        <f t="shared" si="0"/>
        <v>9612.9235951615992</v>
      </c>
    </row>
    <row r="11" spans="1:7">
      <c r="A11" s="13">
        <v>6</v>
      </c>
      <c r="B11" s="16" t="s">
        <v>156</v>
      </c>
      <c r="C11" s="127">
        <v>10283.249178779999</v>
      </c>
      <c r="D11" s="127">
        <v>9468</v>
      </c>
      <c r="E11" s="126">
        <f t="shared" si="0"/>
        <v>822.65993430239996</v>
      </c>
    </row>
    <row r="12" spans="1:7">
      <c r="A12" s="13">
        <v>7</v>
      </c>
      <c r="B12" s="15" t="s">
        <v>150</v>
      </c>
      <c r="C12" s="125">
        <v>7823</v>
      </c>
      <c r="D12" s="125">
        <v>6949</v>
      </c>
      <c r="E12" s="124">
        <f t="shared" si="0"/>
        <v>625.84</v>
      </c>
    </row>
    <row r="13" spans="1:7">
      <c r="A13" s="13">
        <v>8</v>
      </c>
      <c r="B13" s="15" t="s">
        <v>157</v>
      </c>
      <c r="C13" s="125">
        <v>0</v>
      </c>
      <c r="D13" s="125">
        <v>0</v>
      </c>
      <c r="E13" s="124">
        <f t="shared" si="0"/>
        <v>0</v>
      </c>
    </row>
    <row r="14" spans="1:7">
      <c r="A14" s="13" t="s">
        <v>158</v>
      </c>
      <c r="B14" s="15" t="s">
        <v>159</v>
      </c>
      <c r="C14" s="125">
        <v>375</v>
      </c>
      <c r="D14" s="125">
        <v>392</v>
      </c>
      <c r="E14" s="124">
        <f t="shared" si="0"/>
        <v>30</v>
      </c>
    </row>
    <row r="15" spans="1:7">
      <c r="A15" s="13">
        <v>9</v>
      </c>
      <c r="B15" s="15" t="s">
        <v>160</v>
      </c>
      <c r="C15" s="125">
        <v>2086</v>
      </c>
      <c r="D15" s="125">
        <v>2126</v>
      </c>
      <c r="E15" s="124">
        <f t="shared" si="0"/>
        <v>166.88</v>
      </c>
    </row>
    <row r="16" spans="1:7">
      <c r="A16" s="13">
        <v>10</v>
      </c>
      <c r="B16" s="16" t="s">
        <v>161</v>
      </c>
      <c r="C16" s="127">
        <v>3654.2874712500002</v>
      </c>
      <c r="D16" s="127">
        <v>3514</v>
      </c>
      <c r="E16" s="126">
        <f t="shared" si="0"/>
        <v>292.34299770000001</v>
      </c>
    </row>
    <row r="17" spans="1:5">
      <c r="A17" s="13" t="s">
        <v>162</v>
      </c>
      <c r="B17" s="16" t="s">
        <v>163</v>
      </c>
      <c r="C17" s="125">
        <v>2723.6001596300002</v>
      </c>
      <c r="D17" s="125">
        <v>2637</v>
      </c>
      <c r="E17" s="124">
        <f t="shared" si="0"/>
        <v>217.88801277040002</v>
      </c>
    </row>
    <row r="18" spans="1:5">
      <c r="A18" s="13" t="s">
        <v>164</v>
      </c>
      <c r="B18" s="16" t="s">
        <v>165</v>
      </c>
      <c r="C18" s="125">
        <v>930.68731162999995</v>
      </c>
      <c r="D18" s="125">
        <v>877</v>
      </c>
      <c r="E18" s="124">
        <f t="shared" si="0"/>
        <v>74.454984930400002</v>
      </c>
    </row>
    <row r="19" spans="1:5">
      <c r="A19" s="13" t="s">
        <v>166</v>
      </c>
      <c r="B19" s="16" t="s">
        <v>167</v>
      </c>
      <c r="C19" s="125">
        <v>0</v>
      </c>
      <c r="D19" s="125"/>
      <c r="E19" s="124">
        <f t="shared" si="0"/>
        <v>0</v>
      </c>
    </row>
    <row r="20" spans="1:5">
      <c r="A20" s="85">
        <v>11</v>
      </c>
      <c r="B20" s="86" t="s">
        <v>168</v>
      </c>
      <c r="C20" s="86"/>
      <c r="D20" s="86"/>
      <c r="E20" s="86">
        <f t="shared" si="0"/>
        <v>0</v>
      </c>
    </row>
    <row r="21" spans="1:5">
      <c r="A21" s="85">
        <v>12</v>
      </c>
      <c r="B21" s="86" t="s">
        <v>168</v>
      </c>
      <c r="C21" s="86"/>
      <c r="D21" s="86"/>
      <c r="E21" s="86">
        <f t="shared" si="0"/>
        <v>0</v>
      </c>
    </row>
    <row r="22" spans="1:5">
      <c r="A22" s="85">
        <v>13</v>
      </c>
      <c r="B22" s="86" t="s">
        <v>168</v>
      </c>
      <c r="C22" s="86"/>
      <c r="D22" s="86"/>
      <c r="E22" s="86">
        <f t="shared" si="0"/>
        <v>0</v>
      </c>
    </row>
    <row r="23" spans="1:5">
      <c r="A23" s="85">
        <v>14</v>
      </c>
      <c r="B23" s="86" t="s">
        <v>168</v>
      </c>
      <c r="C23" s="86"/>
      <c r="D23" s="86"/>
      <c r="E23" s="86">
        <f t="shared" si="0"/>
        <v>0</v>
      </c>
    </row>
    <row r="24" spans="1:5">
      <c r="A24" s="13">
        <v>15</v>
      </c>
      <c r="B24" s="16" t="s">
        <v>169</v>
      </c>
      <c r="C24" s="125">
        <v>0</v>
      </c>
      <c r="D24" s="127">
        <v>0</v>
      </c>
      <c r="E24" s="126">
        <f t="shared" si="0"/>
        <v>0</v>
      </c>
    </row>
    <row r="25" spans="1:5" ht="15" customHeight="1">
      <c r="A25" s="13">
        <v>16</v>
      </c>
      <c r="B25" s="16" t="s">
        <v>170</v>
      </c>
      <c r="C25" s="127">
        <v>2750.8199371999999</v>
      </c>
      <c r="D25" s="127">
        <v>2568</v>
      </c>
      <c r="E25" s="126">
        <f t="shared" si="0"/>
        <v>220.065594976</v>
      </c>
    </row>
    <row r="26" spans="1:5">
      <c r="A26" s="13">
        <v>17</v>
      </c>
      <c r="B26" s="15" t="s">
        <v>171</v>
      </c>
      <c r="C26" s="125">
        <v>101.1419645</v>
      </c>
      <c r="D26" s="125">
        <v>1</v>
      </c>
      <c r="E26" s="124">
        <f t="shared" si="0"/>
        <v>8.0913571599999994</v>
      </c>
    </row>
    <row r="27" spans="1:5">
      <c r="A27" s="13">
        <v>18</v>
      </c>
      <c r="B27" s="15" t="s">
        <v>172</v>
      </c>
      <c r="C27" s="125">
        <v>696.49233047999996</v>
      </c>
      <c r="D27" s="125">
        <v>756</v>
      </c>
      <c r="E27" s="124">
        <f t="shared" si="0"/>
        <v>55.719386438400001</v>
      </c>
    </row>
    <row r="28" spans="1:5">
      <c r="A28" s="13">
        <v>19</v>
      </c>
      <c r="B28" s="15" t="s">
        <v>173</v>
      </c>
      <c r="C28" s="125">
        <v>1926.8939914500002</v>
      </c>
      <c r="D28" s="125">
        <v>1803</v>
      </c>
      <c r="E28" s="124">
        <f t="shared" si="0"/>
        <v>154.15151931600002</v>
      </c>
    </row>
    <row r="29" spans="1:5">
      <c r="A29" s="13" t="s">
        <v>174</v>
      </c>
      <c r="B29" s="15" t="s">
        <v>175</v>
      </c>
      <c r="C29" s="125">
        <v>26.291650780000001</v>
      </c>
      <c r="D29" s="125">
        <v>7</v>
      </c>
      <c r="E29" s="124">
        <f t="shared" si="0"/>
        <v>2.1033320624000003</v>
      </c>
    </row>
    <row r="30" spans="1:5">
      <c r="A30" s="13">
        <v>20</v>
      </c>
      <c r="B30" s="16" t="s">
        <v>176</v>
      </c>
      <c r="C30" s="127">
        <v>11986.75434295</v>
      </c>
      <c r="D30" s="127">
        <v>14215</v>
      </c>
      <c r="E30" s="126">
        <f t="shared" si="0"/>
        <v>958.94034743600002</v>
      </c>
    </row>
    <row r="31" spans="1:5">
      <c r="A31" s="87">
        <v>21</v>
      </c>
      <c r="B31" s="88" t="s">
        <v>177</v>
      </c>
      <c r="C31" s="125">
        <v>4025.2416440900001</v>
      </c>
      <c r="D31" s="125">
        <v>5450</v>
      </c>
      <c r="E31" s="124">
        <f t="shared" si="0"/>
        <v>322.01933152719999</v>
      </c>
    </row>
    <row r="32" spans="1:5" s="91" customFormat="1">
      <c r="A32" s="89" t="s">
        <v>178</v>
      </c>
      <c r="B32" s="90" t="s">
        <v>179</v>
      </c>
      <c r="C32" s="125"/>
      <c r="D32" s="125"/>
      <c r="E32" s="124">
        <f t="shared" si="0"/>
        <v>0</v>
      </c>
    </row>
    <row r="33" spans="1:8">
      <c r="A33" s="89">
        <v>22</v>
      </c>
      <c r="B33" s="90" t="s">
        <v>180</v>
      </c>
      <c r="C33" s="125">
        <v>7961.5126988699994</v>
      </c>
      <c r="D33" s="125">
        <v>8765</v>
      </c>
      <c r="E33" s="124">
        <f t="shared" si="0"/>
        <v>636.92101590959999</v>
      </c>
    </row>
    <row r="34" spans="1:8">
      <c r="A34" s="13" t="s">
        <v>181</v>
      </c>
      <c r="B34" s="16" t="s">
        <v>182</v>
      </c>
      <c r="C34" s="125"/>
      <c r="D34" s="125">
        <v>0</v>
      </c>
      <c r="E34" s="124">
        <f t="shared" si="0"/>
        <v>0</v>
      </c>
    </row>
    <row r="35" spans="1:8">
      <c r="A35" s="13">
        <v>23</v>
      </c>
      <c r="B35" s="16" t="s">
        <v>183</v>
      </c>
      <c r="C35" s="125"/>
      <c r="D35" s="125"/>
      <c r="E35" s="124">
        <f t="shared" si="0"/>
        <v>0</v>
      </c>
    </row>
    <row r="36" spans="1:8">
      <c r="A36" s="13">
        <v>24</v>
      </c>
      <c r="B36" s="16" t="s">
        <v>184</v>
      </c>
      <c r="C36" s="127">
        <v>43133.995000000003</v>
      </c>
      <c r="D36" s="127">
        <v>43134</v>
      </c>
      <c r="E36" s="126">
        <f t="shared" si="0"/>
        <v>3450.7196000000004</v>
      </c>
    </row>
    <row r="37" spans="1:8">
      <c r="A37" s="13" t="s">
        <v>185</v>
      </c>
      <c r="B37" s="16" t="s">
        <v>186</v>
      </c>
      <c r="C37" s="125">
        <v>0</v>
      </c>
      <c r="D37" s="125">
        <v>0</v>
      </c>
      <c r="E37" s="124">
        <f t="shared" si="0"/>
        <v>0</v>
      </c>
    </row>
    <row r="38" spans="1:8" ht="21">
      <c r="A38" s="13">
        <v>25</v>
      </c>
      <c r="B38" s="92" t="s">
        <v>187</v>
      </c>
      <c r="C38" s="127">
        <v>10878.39511585</v>
      </c>
      <c r="D38" s="127">
        <v>10946</v>
      </c>
      <c r="E38" s="126">
        <f t="shared" si="0"/>
        <v>870.27160926800002</v>
      </c>
    </row>
    <row r="39" spans="1:8">
      <c r="A39" s="13">
        <v>26</v>
      </c>
      <c r="B39" s="93" t="s">
        <v>188</v>
      </c>
      <c r="C39" s="715">
        <v>0.5</v>
      </c>
      <c r="D39" s="715">
        <v>0.5</v>
      </c>
      <c r="E39" s="94"/>
    </row>
    <row r="40" spans="1:8">
      <c r="A40" s="13">
        <v>27</v>
      </c>
      <c r="B40" s="95" t="s">
        <v>189</v>
      </c>
      <c r="C40" s="125"/>
      <c r="D40" s="125"/>
      <c r="E40" s="94">
        <f>C40*0.08</f>
        <v>0</v>
      </c>
    </row>
    <row r="41" spans="1:8">
      <c r="A41" s="13">
        <v>28</v>
      </c>
      <c r="B41" s="95" t="s">
        <v>190</v>
      </c>
      <c r="C41" s="125"/>
      <c r="D41" s="125"/>
      <c r="E41" s="94">
        <f>C41*0.08</f>
        <v>0</v>
      </c>
    </row>
    <row r="42" spans="1:8">
      <c r="A42" s="17">
        <v>29</v>
      </c>
      <c r="B42" s="14" t="s">
        <v>191</v>
      </c>
      <c r="C42" s="127">
        <v>335803.77875555999</v>
      </c>
      <c r="D42" s="127">
        <v>337219</v>
      </c>
      <c r="E42" s="126">
        <f>C42*0.08</f>
        <v>26864.3023004448</v>
      </c>
    </row>
    <row r="43" spans="1:8">
      <c r="H43" s="714"/>
    </row>
  </sheetData>
  <mergeCells count="2">
    <mergeCell ref="A2:B4"/>
    <mergeCell ref="C2:D2"/>
  </mergeCells>
  <hyperlinks>
    <hyperlink ref="G1" location="Index!A1" display="Index" xr:uid="{EDF8E990-63BB-4000-A9B6-989762EE59B7}"/>
  </hyperlinks>
  <pageMargins left="0.7" right="0.7" top="0.75" bottom="0.75" header="0.3" footer="0.3"/>
  <pageSetup paperSize="9" scale="74" orientation="portrait" r:id="rId1"/>
  <headerFooter>
    <oddHeader>&amp;CEN</oddHeader>
    <oddFooter>&amp;C&amp;P</oddFooter>
  </headerFooter>
  <rowBreaks count="1" manualBreakCount="1">
    <brk id="2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96A6-03EE-4496-B742-AFBD38A3868D}">
  <sheetPr>
    <pageSetUpPr fitToPage="1"/>
  </sheetPr>
  <dimension ref="A1:E28"/>
  <sheetViews>
    <sheetView showGridLines="0" zoomScaleNormal="100" workbookViewId="0">
      <selection activeCell="P21" sqref="P21"/>
    </sheetView>
  </sheetViews>
  <sheetFormatPr defaultColWidth="9.1796875" defaultRowHeight="10.5"/>
  <cols>
    <col min="1" max="1" width="3.54296875" style="2" customWidth="1"/>
    <col min="2" max="2" width="55.1796875" style="2" bestFit="1" customWidth="1"/>
    <col min="3" max="3" width="23.1796875" style="2" bestFit="1" customWidth="1"/>
    <col min="4" max="4" width="10.453125" style="2" bestFit="1" customWidth="1"/>
    <col min="5" max="16384" width="9.1796875" style="2"/>
  </cols>
  <sheetData>
    <row r="1" spans="1:5">
      <c r="A1" s="11" t="s">
        <v>1130</v>
      </c>
      <c r="B1" s="11"/>
      <c r="C1" s="11"/>
      <c r="E1" s="11" t="s">
        <v>143</v>
      </c>
    </row>
    <row r="2" spans="1:5" ht="11" thickBot="1">
      <c r="C2" s="471" t="s">
        <v>296</v>
      </c>
    </row>
    <row r="3" spans="1:5">
      <c r="A3" s="43"/>
      <c r="B3" s="43"/>
      <c r="C3" s="44" t="s">
        <v>1131</v>
      </c>
    </row>
    <row r="4" spans="1:5" ht="11" thickBot="1">
      <c r="A4" s="45">
        <v>1</v>
      </c>
      <c r="B4" s="46" t="s">
        <v>1132</v>
      </c>
      <c r="C4" s="472">
        <v>193562.07705275487</v>
      </c>
    </row>
    <row r="5" spans="1:5" ht="11" thickBot="1">
      <c r="A5" s="44">
        <v>2</v>
      </c>
      <c r="B5" s="47" t="s">
        <v>1133</v>
      </c>
      <c r="C5" s="473">
        <v>5778.6203580112797</v>
      </c>
    </row>
    <row r="6" spans="1:5" ht="11" thickBot="1">
      <c r="A6" s="44">
        <v>3</v>
      </c>
      <c r="B6" s="47" t="s">
        <v>1134</v>
      </c>
      <c r="C6" s="473">
        <v>-237.76080004591589</v>
      </c>
    </row>
    <row r="7" spans="1:5" ht="11" thickBot="1">
      <c r="A7" s="44">
        <v>4</v>
      </c>
      <c r="B7" s="47" t="s">
        <v>1135</v>
      </c>
      <c r="C7" s="473">
        <v>-826.5437803580744</v>
      </c>
    </row>
    <row r="8" spans="1:5" ht="11" thickBot="1">
      <c r="A8" s="44">
        <v>5</v>
      </c>
      <c r="B8" s="47" t="s">
        <v>1136</v>
      </c>
      <c r="C8" s="473">
        <v>0</v>
      </c>
    </row>
    <row r="9" spans="1:5" ht="11" thickBot="1">
      <c r="A9" s="44">
        <v>6</v>
      </c>
      <c r="B9" s="47" t="s">
        <v>1137</v>
      </c>
      <c r="C9" s="473">
        <v>0</v>
      </c>
    </row>
    <row r="10" spans="1:5" ht="11" thickBot="1">
      <c r="A10" s="44">
        <v>7</v>
      </c>
      <c r="B10" s="47" t="s">
        <v>1138</v>
      </c>
      <c r="C10" s="473">
        <v>-3579.8409136210194</v>
      </c>
    </row>
    <row r="11" spans="1:5" ht="11" thickBot="1">
      <c r="A11" s="44">
        <v>8</v>
      </c>
      <c r="B11" s="47" t="s">
        <v>1139</v>
      </c>
      <c r="C11" s="474">
        <v>-78.617989625640902</v>
      </c>
    </row>
    <row r="12" spans="1:5" ht="11.5" thickTop="1" thickBot="1">
      <c r="A12" s="45">
        <v>9</v>
      </c>
      <c r="B12" s="46" t="s">
        <v>1140</v>
      </c>
      <c r="C12" s="476">
        <v>194617.93392711552</v>
      </c>
    </row>
    <row r="13" spans="1:5" ht="11" thickTop="1"/>
    <row r="14" spans="1:5">
      <c r="B14" s="10"/>
      <c r="C14" s="10"/>
    </row>
    <row r="16" spans="1:5">
      <c r="A16" s="11" t="s">
        <v>1130</v>
      </c>
      <c r="B16" s="11"/>
      <c r="C16" s="11"/>
    </row>
    <row r="17" spans="1:3" ht="11" thickBot="1">
      <c r="C17" s="471">
        <v>45747</v>
      </c>
    </row>
    <row r="18" spans="1:3">
      <c r="A18" s="43"/>
      <c r="B18" s="43"/>
      <c r="C18" s="475" t="s">
        <v>1131</v>
      </c>
    </row>
    <row r="19" spans="1:3" ht="11" thickBot="1">
      <c r="A19" s="45">
        <v>1</v>
      </c>
      <c r="B19" s="46" t="s">
        <v>1132</v>
      </c>
      <c r="C19" s="472">
        <v>192629.58297038899</v>
      </c>
    </row>
    <row r="20" spans="1:3" ht="11" thickBot="1">
      <c r="A20" s="44">
        <v>2</v>
      </c>
      <c r="B20" s="47" t="s">
        <v>1133</v>
      </c>
      <c r="C20" s="473">
        <v>3912.2425922200287</v>
      </c>
    </row>
    <row r="21" spans="1:3" ht="11" thickBot="1">
      <c r="A21" s="44">
        <v>3</v>
      </c>
      <c r="B21" s="47" t="s">
        <v>1134</v>
      </c>
      <c r="C21" s="473">
        <v>-290.36151484196893</v>
      </c>
    </row>
    <row r="22" spans="1:3" ht="11" thickBot="1">
      <c r="A22" s="44">
        <v>4</v>
      </c>
      <c r="B22" s="47" t="s">
        <v>1135</v>
      </c>
      <c r="C22" s="473">
        <v>-1709.0308566653559</v>
      </c>
    </row>
    <row r="23" spans="1:3" ht="11" thickBot="1">
      <c r="A23" s="44">
        <v>5</v>
      </c>
      <c r="B23" s="47" t="s">
        <v>1136</v>
      </c>
      <c r="C23" s="473">
        <v>0</v>
      </c>
    </row>
    <row r="24" spans="1:3" ht="11" thickBot="1">
      <c r="A24" s="44">
        <v>6</v>
      </c>
      <c r="B24" s="47" t="s">
        <v>1137</v>
      </c>
      <c r="C24" s="473">
        <v>0</v>
      </c>
    </row>
    <row r="25" spans="1:3" ht="11" thickBot="1">
      <c r="A25" s="44">
        <v>7</v>
      </c>
      <c r="B25" s="47" t="s">
        <v>1138</v>
      </c>
      <c r="C25" s="473">
        <v>-1791.9737676979908</v>
      </c>
    </row>
    <row r="26" spans="1:3" ht="11" thickBot="1">
      <c r="A26" s="44">
        <v>8</v>
      </c>
      <c r="B26" s="47" t="s">
        <v>1139</v>
      </c>
      <c r="C26" s="474">
        <f>342.010284654307+470</f>
        <v>812.01028465430704</v>
      </c>
    </row>
    <row r="27" spans="1:3" ht="11.5" thickTop="1" thickBot="1">
      <c r="A27" s="45">
        <v>9</v>
      </c>
      <c r="B27" s="46" t="s">
        <v>1140</v>
      </c>
      <c r="C27" s="476">
        <v>193562.46970805799</v>
      </c>
    </row>
    <row r="28" spans="1:3" ht="11" thickTop="1"/>
  </sheetData>
  <hyperlinks>
    <hyperlink ref="E1" location="Index!A1" display="Index" xr:uid="{11A90583-FE7F-4BB0-875C-3530EBDF496A}"/>
  </hyperlinks>
  <pageMargins left="0.70866141732283472" right="0.70866141732283472" top="0.74803149606299213" bottom="0.74803149606299213" header="0.31496062992125984" footer="0.31496062992125984"/>
  <pageSetup paperSize="9" scale="51" fitToHeight="0" orientation="landscape" r:id="rId1"/>
  <headerFooter>
    <oddHeader>&amp;CEN
Annex XXI</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D1CC0-6FE2-4B56-B0F4-82786190C43C}">
  <sheetPr>
    <pageSetUpPr fitToPage="1"/>
  </sheetPr>
  <dimension ref="A1:F12"/>
  <sheetViews>
    <sheetView showGridLines="0" zoomScaleNormal="100" workbookViewId="0">
      <selection activeCell="P21" sqref="P21"/>
    </sheetView>
  </sheetViews>
  <sheetFormatPr defaultColWidth="8.54296875" defaultRowHeight="10.5"/>
  <cols>
    <col min="1" max="1" width="14.54296875" style="2" customWidth="1"/>
    <col min="2" max="2" width="16.54296875" style="2" bestFit="1" customWidth="1"/>
    <col min="3" max="3" width="17" style="2" bestFit="1" customWidth="1"/>
    <col min="4" max="4" width="16.54296875" style="2" bestFit="1" customWidth="1"/>
    <col min="5" max="6" width="9.453125" style="2" customWidth="1"/>
    <col min="7" max="16384" width="8.54296875" style="2"/>
  </cols>
  <sheetData>
    <row r="1" spans="1:6">
      <c r="A1" s="11" t="s">
        <v>1141</v>
      </c>
      <c r="B1" s="11"/>
      <c r="C1" s="11"/>
      <c r="D1" s="11"/>
      <c r="F1" s="11" t="s">
        <v>143</v>
      </c>
    </row>
    <row r="2" spans="1:6">
      <c r="A2" s="532" t="s">
        <v>296</v>
      </c>
      <c r="B2" s="471"/>
      <c r="C2" s="471"/>
      <c r="D2" s="471"/>
    </row>
    <row r="3" spans="1:6" ht="23.25" customHeight="1">
      <c r="A3" s="1142" t="s">
        <v>1142</v>
      </c>
      <c r="B3" s="1143"/>
      <c r="C3" s="1143"/>
      <c r="D3" s="1143"/>
    </row>
    <row r="4" spans="1:6" ht="21.5" thickBot="1">
      <c r="A4" s="1144" t="s">
        <v>1143</v>
      </c>
      <c r="B4" s="531" t="s">
        <v>1144</v>
      </c>
      <c r="C4" s="525" t="s">
        <v>1145</v>
      </c>
      <c r="D4" s="525" t="s">
        <v>1131</v>
      </c>
      <c r="E4" s="526"/>
      <c r="F4" s="526"/>
    </row>
    <row r="5" spans="1:6" ht="11" thickBot="1">
      <c r="A5" s="1145"/>
      <c r="B5" s="704">
        <v>4504.2942195820497</v>
      </c>
      <c r="C5" s="659">
        <v>0</v>
      </c>
      <c r="D5" s="705">
        <v>11260.87354875142</v>
      </c>
      <c r="E5" s="528"/>
      <c r="F5" s="528"/>
    </row>
    <row r="6" spans="1:6" ht="11" thickBot="1">
      <c r="A6" s="499" t="s">
        <v>191</v>
      </c>
      <c r="B6" s="702">
        <v>4504.2942195820497</v>
      </c>
      <c r="C6" s="702">
        <v>0</v>
      </c>
      <c r="D6" s="702">
        <v>11260.87354875142</v>
      </c>
      <c r="E6" s="530"/>
      <c r="F6" s="530"/>
    </row>
    <row r="11" spans="1:6">
      <c r="B11" s="703"/>
    </row>
    <row r="12" spans="1:6">
      <c r="C12" s="683"/>
    </row>
  </sheetData>
  <mergeCells count="2">
    <mergeCell ref="A3:D3"/>
    <mergeCell ref="A4:A5"/>
  </mergeCells>
  <hyperlinks>
    <hyperlink ref="F1" location="Index!A1" display="Index" xr:uid="{CA06690B-C59E-42A4-A9C0-0D2A1A188FDC}"/>
  </hyperlinks>
  <pageMargins left="0.70866141732283472" right="0.70866141732283472" top="0.74803149606299213" bottom="0.74803149606299213" header="0.31496062992125984" footer="0.31496062992125984"/>
  <pageSetup paperSize="9" scale="37" fitToHeight="0" orientation="landscape" r:id="rId1"/>
  <headerFooter>
    <oddHeader>&amp;CEN
Annex XXIII</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6222-16DE-46F2-AF04-256A71BBBB6D}">
  <sheetPr>
    <pageSetUpPr fitToPage="1"/>
  </sheetPr>
  <dimension ref="A1:L35"/>
  <sheetViews>
    <sheetView showGridLines="0" zoomScaleNormal="100" zoomScalePageLayoutView="90" workbookViewId="0">
      <selection activeCell="F19" sqref="F19:F21"/>
    </sheetView>
  </sheetViews>
  <sheetFormatPr defaultColWidth="9.1796875" defaultRowHeight="10.5"/>
  <cols>
    <col min="1" max="1" width="7" style="541" customWidth="1"/>
    <col min="2" max="2" width="44.1796875" style="2" customWidth="1"/>
    <col min="3" max="5" width="11" style="2" customWidth="1"/>
    <col min="6" max="6" width="16.81640625" style="2" customWidth="1"/>
    <col min="7" max="10" width="11" style="2" customWidth="1"/>
    <col min="11" max="16384" width="9.1796875" style="2"/>
  </cols>
  <sheetData>
    <row r="1" spans="1:12">
      <c r="A1" s="11" t="s">
        <v>1146</v>
      </c>
      <c r="B1" s="11"/>
      <c r="C1" s="11"/>
      <c r="D1" s="11"/>
      <c r="E1" s="11"/>
      <c r="F1" s="11"/>
      <c r="G1" s="11"/>
      <c r="H1" s="11"/>
      <c r="I1" s="11"/>
      <c r="J1" s="11"/>
      <c r="L1" s="11" t="s">
        <v>143</v>
      </c>
    </row>
    <row r="2" spans="1:12" ht="31.5">
      <c r="A2" s="1116" t="s">
        <v>296</v>
      </c>
      <c r="B2" s="1117"/>
      <c r="C2" s="17" t="s">
        <v>1147</v>
      </c>
      <c r="D2" s="17" t="s">
        <v>1148</v>
      </c>
      <c r="E2" s="17" t="s">
        <v>1149</v>
      </c>
      <c r="F2" s="17" t="s">
        <v>1150</v>
      </c>
      <c r="G2" s="17" t="s">
        <v>1151</v>
      </c>
      <c r="H2" s="17" t="s">
        <v>1152</v>
      </c>
      <c r="I2" s="17" t="s">
        <v>1153</v>
      </c>
      <c r="J2" s="17" t="s">
        <v>1154</v>
      </c>
      <c r="K2" s="452"/>
    </row>
    <row r="3" spans="1:12">
      <c r="A3" s="13" t="s">
        <v>735</v>
      </c>
      <c r="B3" s="16" t="s">
        <v>1155</v>
      </c>
      <c r="C3" s="52"/>
      <c r="D3" s="52"/>
      <c r="E3" s="533"/>
      <c r="F3" s="13">
        <v>1.4</v>
      </c>
      <c r="G3" s="534"/>
      <c r="H3" s="535"/>
      <c r="I3" s="535"/>
      <c r="J3" s="535"/>
      <c r="K3" s="452"/>
    </row>
    <row r="4" spans="1:12">
      <c r="A4" s="13" t="s">
        <v>737</v>
      </c>
      <c r="B4" s="16" t="s">
        <v>1156</v>
      </c>
      <c r="C4" s="536"/>
      <c r="D4" s="536"/>
      <c r="E4" s="537"/>
      <c r="F4" s="13">
        <v>1.4</v>
      </c>
      <c r="G4" s="538"/>
      <c r="H4" s="536"/>
      <c r="I4" s="536"/>
      <c r="J4" s="536"/>
      <c r="K4" s="452"/>
    </row>
    <row r="5" spans="1:12">
      <c r="A5" s="13">
        <v>1</v>
      </c>
      <c r="B5" s="16" t="s">
        <v>1157</v>
      </c>
      <c r="C5" s="535">
        <v>11081.568571399999</v>
      </c>
      <c r="D5" s="535">
        <v>14338.721129899999</v>
      </c>
      <c r="E5" s="533"/>
      <c r="F5" s="13">
        <v>1.4</v>
      </c>
      <c r="G5" s="538">
        <v>43456.713555809998</v>
      </c>
      <c r="H5" s="535">
        <v>35001.582314449995</v>
      </c>
      <c r="I5" s="535">
        <v>34837.713514410003</v>
      </c>
      <c r="J5" s="535">
        <v>7830.2125712099996</v>
      </c>
      <c r="K5" s="452"/>
    </row>
    <row r="6" spans="1:12">
      <c r="A6" s="13">
        <v>2</v>
      </c>
      <c r="B6" s="369" t="s">
        <v>1158</v>
      </c>
      <c r="C6" s="533"/>
      <c r="D6" s="533"/>
      <c r="E6" s="535"/>
      <c r="F6" s="369"/>
      <c r="G6" s="535"/>
      <c r="H6" s="535"/>
      <c r="I6" s="535"/>
      <c r="J6" s="535"/>
      <c r="K6" s="452"/>
    </row>
    <row r="7" spans="1:12">
      <c r="A7" s="13" t="s">
        <v>1159</v>
      </c>
      <c r="B7" s="484" t="s">
        <v>1160</v>
      </c>
      <c r="C7" s="533"/>
      <c r="D7" s="533"/>
      <c r="E7" s="535"/>
      <c r="F7" s="539"/>
      <c r="G7" s="535"/>
      <c r="H7" s="535"/>
      <c r="I7" s="535"/>
      <c r="J7" s="535"/>
      <c r="K7" s="452"/>
    </row>
    <row r="8" spans="1:12" ht="21">
      <c r="A8" s="13" t="s">
        <v>1161</v>
      </c>
      <c r="B8" s="484" t="s">
        <v>1162</v>
      </c>
      <c r="C8" s="533"/>
      <c r="D8" s="533"/>
      <c r="E8" s="535"/>
      <c r="F8" s="539"/>
      <c r="G8" s="535"/>
      <c r="H8" s="535"/>
      <c r="I8" s="535"/>
      <c r="J8" s="535"/>
      <c r="K8" s="452"/>
    </row>
    <row r="9" spans="1:12">
      <c r="A9" s="13" t="s">
        <v>1163</v>
      </c>
      <c r="B9" s="484" t="s">
        <v>1164</v>
      </c>
      <c r="C9" s="533"/>
      <c r="D9" s="533"/>
      <c r="E9" s="535"/>
      <c r="F9" s="539"/>
      <c r="G9" s="535"/>
      <c r="H9" s="535"/>
      <c r="I9" s="535"/>
      <c r="J9" s="535"/>
      <c r="K9" s="452"/>
    </row>
    <row r="10" spans="1:12">
      <c r="A10" s="13">
        <v>3</v>
      </c>
      <c r="B10" s="369" t="s">
        <v>1165</v>
      </c>
      <c r="C10" s="533"/>
      <c r="D10" s="533"/>
      <c r="E10" s="533"/>
      <c r="F10" s="539"/>
      <c r="G10" s="535"/>
      <c r="H10" s="535"/>
      <c r="I10" s="535"/>
      <c r="J10" s="535"/>
      <c r="K10" s="452"/>
    </row>
    <row r="11" spans="1:12">
      <c r="A11" s="13">
        <v>4</v>
      </c>
      <c r="B11" s="369" t="s">
        <v>1166</v>
      </c>
      <c r="C11" s="533"/>
      <c r="D11" s="533"/>
      <c r="E11" s="533"/>
      <c r="F11" s="539"/>
      <c r="G11" s="535">
        <v>39879.630449510005</v>
      </c>
      <c r="H11" s="535">
        <v>39879.630449510005</v>
      </c>
      <c r="I11" s="535">
        <v>35515.398397429999</v>
      </c>
      <c r="J11" s="535">
        <v>2078.4064815299998</v>
      </c>
      <c r="K11" s="452"/>
    </row>
    <row r="12" spans="1:12">
      <c r="A12" s="13">
        <v>5</v>
      </c>
      <c r="B12" s="369" t="s">
        <v>1167</v>
      </c>
      <c r="C12" s="533"/>
      <c r="D12" s="533"/>
      <c r="E12" s="533"/>
      <c r="F12" s="539"/>
      <c r="G12" s="535"/>
      <c r="H12" s="535"/>
      <c r="I12" s="535"/>
      <c r="J12" s="535"/>
      <c r="K12" s="452"/>
    </row>
    <row r="13" spans="1:12">
      <c r="A13" s="13">
        <v>6</v>
      </c>
      <c r="B13" s="400" t="s">
        <v>191</v>
      </c>
      <c r="C13" s="533"/>
      <c r="D13" s="533"/>
      <c r="E13" s="533"/>
      <c r="F13" s="539"/>
      <c r="G13" s="540">
        <v>83336.344005320003</v>
      </c>
      <c r="H13" s="540">
        <v>74881.212763960008</v>
      </c>
      <c r="I13" s="540">
        <v>70353.111911839995</v>
      </c>
      <c r="J13" s="540">
        <v>9908.6190527299987</v>
      </c>
      <c r="K13" s="452"/>
    </row>
    <row r="17" spans="1:10">
      <c r="A17" s="11" t="s">
        <v>1146</v>
      </c>
      <c r="B17" s="11"/>
      <c r="C17" s="11"/>
      <c r="D17" s="11"/>
      <c r="E17" s="11"/>
      <c r="F17" s="11"/>
      <c r="G17" s="11"/>
      <c r="H17" s="11"/>
      <c r="I17" s="11"/>
      <c r="J17" s="11"/>
    </row>
    <row r="18" spans="1:10" ht="31.5">
      <c r="A18" s="1116" t="s">
        <v>503</v>
      </c>
      <c r="B18" s="1117"/>
      <c r="C18" s="17" t="s">
        <v>1147</v>
      </c>
      <c r="D18" s="17" t="s">
        <v>1148</v>
      </c>
      <c r="E18" s="17" t="s">
        <v>1149</v>
      </c>
      <c r="F18" s="17" t="s">
        <v>1150</v>
      </c>
      <c r="G18" s="17" t="s">
        <v>1151</v>
      </c>
      <c r="H18" s="17" t="s">
        <v>1152</v>
      </c>
      <c r="I18" s="17" t="s">
        <v>1153</v>
      </c>
      <c r="J18" s="17" t="s">
        <v>1154</v>
      </c>
    </row>
    <row r="19" spans="1:10">
      <c r="A19" s="13" t="s">
        <v>735</v>
      </c>
      <c r="B19" s="16" t="s">
        <v>1155</v>
      </c>
      <c r="C19" s="52"/>
      <c r="D19" s="52"/>
      <c r="E19" s="533"/>
      <c r="F19" s="268">
        <v>1.4</v>
      </c>
      <c r="G19" s="534"/>
      <c r="H19" s="535"/>
      <c r="I19" s="535"/>
      <c r="J19" s="535"/>
    </row>
    <row r="20" spans="1:10">
      <c r="A20" s="13" t="s">
        <v>737</v>
      </c>
      <c r="B20" s="16" t="s">
        <v>1156</v>
      </c>
      <c r="C20" s="536"/>
      <c r="D20" s="536"/>
      <c r="E20" s="537"/>
      <c r="F20" s="13">
        <v>1.4</v>
      </c>
      <c r="G20" s="538"/>
      <c r="H20" s="536"/>
      <c r="I20" s="536"/>
      <c r="J20" s="536"/>
    </row>
    <row r="21" spans="1:10">
      <c r="A21" s="13">
        <v>1</v>
      </c>
      <c r="B21" s="16" t="s">
        <v>1157</v>
      </c>
      <c r="C21" s="535">
        <v>9367.0023082499883</v>
      </c>
      <c r="D21" s="535">
        <v>13820.87375826993</v>
      </c>
      <c r="E21" s="533"/>
      <c r="F21" s="13">
        <v>1.4</v>
      </c>
      <c r="G21" s="538">
        <v>40895.520270480934</v>
      </c>
      <c r="H21" s="535">
        <v>32011.643925909804</v>
      </c>
      <c r="I21" s="535">
        <v>31866.064780970075</v>
      </c>
      <c r="J21" s="535">
        <v>9853.1081153332179</v>
      </c>
    </row>
    <row r="22" spans="1:10">
      <c r="A22" s="13">
        <v>2</v>
      </c>
      <c r="B22" s="369" t="s">
        <v>1158</v>
      </c>
      <c r="C22" s="533"/>
      <c r="D22" s="533"/>
      <c r="E22" s="535"/>
      <c r="F22" s="369"/>
      <c r="G22" s="535"/>
      <c r="H22" s="535"/>
      <c r="I22" s="535"/>
      <c r="J22" s="535"/>
    </row>
    <row r="23" spans="1:10">
      <c r="A23" s="13" t="s">
        <v>1159</v>
      </c>
      <c r="B23" s="484" t="s">
        <v>1160</v>
      </c>
      <c r="C23" s="533"/>
      <c r="D23" s="533"/>
      <c r="E23" s="535"/>
      <c r="F23" s="539"/>
      <c r="G23" s="535"/>
      <c r="H23" s="535"/>
      <c r="I23" s="535"/>
      <c r="J23" s="535"/>
    </row>
    <row r="24" spans="1:10" ht="21">
      <c r="A24" s="13" t="s">
        <v>1161</v>
      </c>
      <c r="B24" s="484" t="s">
        <v>1162</v>
      </c>
      <c r="C24" s="533"/>
      <c r="D24" s="533"/>
      <c r="E24" s="535"/>
      <c r="F24" s="539"/>
      <c r="G24" s="535"/>
      <c r="H24" s="535"/>
      <c r="I24" s="535"/>
      <c r="J24" s="535"/>
    </row>
    <row r="25" spans="1:10">
      <c r="A25" s="13" t="s">
        <v>1163</v>
      </c>
      <c r="B25" s="484" t="s">
        <v>1164</v>
      </c>
      <c r="C25" s="533"/>
      <c r="D25" s="533"/>
      <c r="E25" s="535"/>
      <c r="F25" s="539"/>
      <c r="G25" s="535"/>
      <c r="H25" s="535"/>
      <c r="I25" s="535"/>
      <c r="J25" s="535"/>
    </row>
    <row r="26" spans="1:10">
      <c r="A26" s="13">
        <v>3</v>
      </c>
      <c r="B26" s="369" t="s">
        <v>1165</v>
      </c>
      <c r="C26" s="533"/>
      <c r="D26" s="533"/>
      <c r="E26" s="533"/>
      <c r="F26" s="539"/>
      <c r="G26" s="535"/>
      <c r="H26" s="535"/>
      <c r="I26" s="535"/>
      <c r="J26" s="535"/>
    </row>
    <row r="27" spans="1:10">
      <c r="A27" s="13">
        <v>4</v>
      </c>
      <c r="B27" s="369" t="s">
        <v>1166</v>
      </c>
      <c r="C27" s="533"/>
      <c r="D27" s="533"/>
      <c r="E27" s="533"/>
      <c r="F27" s="539"/>
      <c r="G27" s="535">
        <v>29052.923185359912</v>
      </c>
      <c r="H27" s="535">
        <v>17736.852076370022</v>
      </c>
      <c r="I27" s="535">
        <v>17736.852076370022</v>
      </c>
      <c r="J27" s="535">
        <v>2395.4181981925981</v>
      </c>
    </row>
    <row r="28" spans="1:10">
      <c r="A28" s="13">
        <v>5</v>
      </c>
      <c r="B28" s="369" t="s">
        <v>1167</v>
      </c>
      <c r="C28" s="533"/>
      <c r="D28" s="533"/>
      <c r="E28" s="533"/>
      <c r="F28" s="539"/>
      <c r="G28" s="535"/>
      <c r="H28" s="535"/>
      <c r="I28" s="535"/>
      <c r="J28" s="535"/>
    </row>
    <row r="29" spans="1:10">
      <c r="A29" s="13">
        <v>6</v>
      </c>
      <c r="B29" s="400" t="s">
        <v>191</v>
      </c>
      <c r="C29" s="533"/>
      <c r="D29" s="533"/>
      <c r="E29" s="533"/>
      <c r="F29" s="539"/>
      <c r="G29" s="540">
        <v>69948.443455841596</v>
      </c>
      <c r="H29" s="540">
        <v>49748.496002280401</v>
      </c>
      <c r="I29" s="540">
        <v>49602.916857339733</v>
      </c>
      <c r="J29" s="540">
        <v>12248.526313525812</v>
      </c>
    </row>
    <row r="34" spans="11:11">
      <c r="K34" s="113"/>
    </row>
    <row r="35" spans="11:11">
      <c r="K35" s="113"/>
    </row>
  </sheetData>
  <mergeCells count="2">
    <mergeCell ref="A2:B2"/>
    <mergeCell ref="A18:B18"/>
  </mergeCells>
  <hyperlinks>
    <hyperlink ref="L1" location="Index!A1" display="Index" xr:uid="{01377728-9FF8-4F15-9925-72CB018C5B13}"/>
  </hyperlinks>
  <pageMargins left="0.70866141732283472" right="0.70866141732283472" top="0.74803149606299213" bottom="0.74803149606299213" header="0.31496062992125984" footer="0.31496062992125984"/>
  <pageSetup paperSize="9" scale="39" orientation="landscape" r:id="rId1"/>
  <headerFooter>
    <oddHeader>&amp;CEN
Annex XXV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96A40-C49F-4746-A408-313BCDD95948}">
  <sheetPr>
    <pageSetUpPr fitToPage="1"/>
  </sheetPr>
  <dimension ref="A1:P33"/>
  <sheetViews>
    <sheetView showGridLines="0" zoomScaleNormal="100" workbookViewId="0">
      <selection activeCell="A21" sqref="A21"/>
    </sheetView>
  </sheetViews>
  <sheetFormatPr defaultColWidth="9.1796875" defaultRowHeight="10.5"/>
  <cols>
    <col min="1" max="1" width="9.81640625" style="346" bestFit="1" customWidth="1"/>
    <col min="2" max="2" width="29.54296875" style="2" customWidth="1"/>
    <col min="3" max="13" width="8.453125" style="2" customWidth="1"/>
    <col min="14" max="14" width="11.453125" style="12" customWidth="1"/>
    <col min="15" max="16384" width="9.1796875" style="2"/>
  </cols>
  <sheetData>
    <row r="1" spans="1:16">
      <c r="A1" s="11" t="s">
        <v>1168</v>
      </c>
      <c r="B1" s="11"/>
      <c r="C1" s="11"/>
      <c r="D1" s="11"/>
      <c r="E1" s="11"/>
      <c r="F1" s="11"/>
      <c r="G1" s="11"/>
      <c r="H1" s="11"/>
      <c r="I1" s="11"/>
      <c r="J1" s="11"/>
      <c r="K1" s="11"/>
      <c r="L1" s="11"/>
      <c r="M1" s="11"/>
      <c r="N1" s="11"/>
      <c r="P1" s="11" t="s">
        <v>143</v>
      </c>
    </row>
    <row r="2" spans="1:16">
      <c r="A2" s="560">
        <v>45838</v>
      </c>
      <c r="B2" s="1146" t="s">
        <v>1169</v>
      </c>
      <c r="C2" s="1103" t="s">
        <v>979</v>
      </c>
      <c r="D2" s="1103"/>
      <c r="E2" s="1103"/>
      <c r="F2" s="1103"/>
      <c r="G2" s="1103"/>
      <c r="H2" s="1103"/>
      <c r="I2" s="1103"/>
      <c r="J2" s="1103"/>
      <c r="K2" s="1103"/>
      <c r="L2" s="1103"/>
      <c r="M2" s="1103"/>
      <c r="N2" s="542"/>
    </row>
    <row r="3" spans="1:16" ht="21">
      <c r="A3" s="406"/>
      <c r="B3" s="1146"/>
      <c r="C3" s="497">
        <v>0</v>
      </c>
      <c r="D3" s="497">
        <v>0.02</v>
      </c>
      <c r="E3" s="497">
        <v>0.04</v>
      </c>
      <c r="F3" s="497">
        <v>0.1</v>
      </c>
      <c r="G3" s="497">
        <v>0.2</v>
      </c>
      <c r="H3" s="497">
        <v>0.5</v>
      </c>
      <c r="I3" s="497">
        <v>0.7</v>
      </c>
      <c r="J3" s="497">
        <v>0.75</v>
      </c>
      <c r="K3" s="497">
        <v>1</v>
      </c>
      <c r="L3" s="497">
        <v>1.5</v>
      </c>
      <c r="M3" s="65" t="s">
        <v>981</v>
      </c>
      <c r="N3" s="17" t="s">
        <v>1170</v>
      </c>
    </row>
    <row r="4" spans="1:16">
      <c r="A4" s="66">
        <v>1</v>
      </c>
      <c r="B4" s="369" t="s">
        <v>1171</v>
      </c>
      <c r="C4" s="535">
        <v>26636.129070439998</v>
      </c>
      <c r="D4" s="535">
        <v>0</v>
      </c>
      <c r="E4" s="535">
        <v>0</v>
      </c>
      <c r="F4" s="535">
        <v>109.04318872</v>
      </c>
      <c r="G4" s="535">
        <v>883.22262975000001</v>
      </c>
      <c r="H4" s="535">
        <v>2.6118661800000003</v>
      </c>
      <c r="I4" s="535">
        <v>0</v>
      </c>
      <c r="J4" s="535">
        <v>0</v>
      </c>
      <c r="K4" s="535">
        <v>1.2338674599999999</v>
      </c>
      <c r="L4" s="535">
        <v>0</v>
      </c>
      <c r="M4" s="535">
        <v>0</v>
      </c>
      <c r="N4" s="543">
        <v>27632.240622549998</v>
      </c>
    </row>
    <row r="5" spans="1:16">
      <c r="A5" s="66">
        <v>2</v>
      </c>
      <c r="B5" s="369" t="s">
        <v>1172</v>
      </c>
      <c r="C5" s="535">
        <v>160.92410021999999</v>
      </c>
      <c r="D5" s="535">
        <v>0</v>
      </c>
      <c r="E5" s="535">
        <v>0</v>
      </c>
      <c r="F5" s="535">
        <v>0</v>
      </c>
      <c r="G5" s="535">
        <v>0</v>
      </c>
      <c r="H5" s="535">
        <v>0</v>
      </c>
      <c r="I5" s="535">
        <v>0</v>
      </c>
      <c r="J5" s="535">
        <v>0</v>
      </c>
      <c r="K5" s="535">
        <v>0</v>
      </c>
      <c r="L5" s="535">
        <v>0</v>
      </c>
      <c r="M5" s="535">
        <v>0</v>
      </c>
      <c r="N5" s="543">
        <v>160.92410021999999</v>
      </c>
    </row>
    <row r="6" spans="1:16">
      <c r="A6" s="66">
        <v>3</v>
      </c>
      <c r="B6" s="369" t="s">
        <v>323</v>
      </c>
      <c r="C6" s="535">
        <v>325.15888932000001</v>
      </c>
      <c r="D6" s="535">
        <v>0</v>
      </c>
      <c r="E6" s="535">
        <v>13.205840519999999</v>
      </c>
      <c r="F6" s="535">
        <v>5.6990393099999999</v>
      </c>
      <c r="G6" s="535">
        <v>0</v>
      </c>
      <c r="H6" s="535">
        <v>1.8156726200000002</v>
      </c>
      <c r="I6" s="535">
        <v>0</v>
      </c>
      <c r="J6" s="535">
        <v>0</v>
      </c>
      <c r="K6" s="535">
        <v>0</v>
      </c>
      <c r="L6" s="535">
        <v>0</v>
      </c>
      <c r="M6" s="535">
        <v>0</v>
      </c>
      <c r="N6" s="543">
        <v>345.87944176999997</v>
      </c>
    </row>
    <row r="7" spans="1:16">
      <c r="A7" s="66">
        <v>4</v>
      </c>
      <c r="B7" s="369" t="s">
        <v>957</v>
      </c>
      <c r="C7" s="535">
        <v>8848.0351324000003</v>
      </c>
      <c r="D7" s="535">
        <v>0</v>
      </c>
      <c r="E7" s="535">
        <v>0</v>
      </c>
      <c r="F7" s="535">
        <v>0</v>
      </c>
      <c r="G7" s="535">
        <v>0</v>
      </c>
      <c r="H7" s="535">
        <v>0</v>
      </c>
      <c r="I7" s="535">
        <v>0</v>
      </c>
      <c r="J7" s="535">
        <v>0</v>
      </c>
      <c r="K7" s="535">
        <v>0</v>
      </c>
      <c r="L7" s="535">
        <v>0</v>
      </c>
      <c r="M7" s="535">
        <v>0</v>
      </c>
      <c r="N7" s="543">
        <v>8848.0351324000003</v>
      </c>
    </row>
    <row r="8" spans="1:16">
      <c r="A8" s="66">
        <v>5</v>
      </c>
      <c r="B8" s="369" t="s">
        <v>958</v>
      </c>
      <c r="C8" s="535">
        <v>179.81973456999998</v>
      </c>
      <c r="D8" s="535">
        <v>0</v>
      </c>
      <c r="E8" s="535">
        <v>0</v>
      </c>
      <c r="F8" s="535">
        <v>0</v>
      </c>
      <c r="G8" s="535">
        <v>0</v>
      </c>
      <c r="H8" s="535">
        <v>0</v>
      </c>
      <c r="I8" s="535">
        <v>0</v>
      </c>
      <c r="J8" s="535">
        <v>0</v>
      </c>
      <c r="K8" s="535">
        <v>0</v>
      </c>
      <c r="L8" s="535">
        <v>0</v>
      </c>
      <c r="M8" s="535">
        <v>0</v>
      </c>
      <c r="N8" s="543">
        <v>179.81973456999998</v>
      </c>
    </row>
    <row r="9" spans="1:16">
      <c r="A9" s="66">
        <v>6</v>
      </c>
      <c r="B9" s="369" t="s">
        <v>328</v>
      </c>
      <c r="C9" s="535"/>
      <c r="D9" s="535"/>
      <c r="E9" s="535"/>
      <c r="F9" s="535"/>
      <c r="G9" s="535"/>
      <c r="H9" s="535"/>
      <c r="I9" s="535"/>
      <c r="J9" s="535"/>
      <c r="K9" s="535"/>
      <c r="L9" s="535"/>
      <c r="M9" s="535"/>
      <c r="N9" s="543"/>
      <c r="P9" s="26"/>
    </row>
    <row r="10" spans="1:16">
      <c r="A10" s="66">
        <v>7</v>
      </c>
      <c r="B10" s="369" t="s">
        <v>331</v>
      </c>
      <c r="C10" s="535">
        <v>0</v>
      </c>
      <c r="D10" s="535">
        <v>0</v>
      </c>
      <c r="E10" s="535">
        <v>0</v>
      </c>
      <c r="F10" s="535">
        <v>0</v>
      </c>
      <c r="G10" s="535">
        <v>0</v>
      </c>
      <c r="H10" s="535">
        <v>0.15829354999999998</v>
      </c>
      <c r="I10" s="535">
        <v>0</v>
      </c>
      <c r="J10" s="535">
        <v>0.60651253999999999</v>
      </c>
      <c r="K10" s="535">
        <v>88.973446240000001</v>
      </c>
      <c r="L10" s="535">
        <v>7.9558887</v>
      </c>
      <c r="M10" s="535">
        <v>0</v>
      </c>
      <c r="N10" s="543">
        <v>97.694141029999997</v>
      </c>
    </row>
    <row r="11" spans="1:16">
      <c r="A11" s="66">
        <v>8</v>
      </c>
      <c r="B11" s="369" t="s">
        <v>342</v>
      </c>
      <c r="C11" s="535"/>
      <c r="D11" s="535"/>
      <c r="E11" s="535"/>
      <c r="F11" s="535"/>
      <c r="G11" s="535"/>
      <c r="H11" s="535"/>
      <c r="I11" s="535"/>
      <c r="J11" s="535"/>
      <c r="K11" s="535"/>
      <c r="L11" s="535"/>
      <c r="M11" s="535"/>
      <c r="N11" s="543"/>
    </row>
    <row r="12" spans="1:16" ht="21">
      <c r="A12" s="66">
        <v>9</v>
      </c>
      <c r="B12" s="369" t="s">
        <v>976</v>
      </c>
      <c r="C12" s="535"/>
      <c r="D12" s="535"/>
      <c r="E12" s="535"/>
      <c r="F12" s="535"/>
      <c r="G12" s="535"/>
      <c r="H12" s="535"/>
      <c r="I12" s="535"/>
      <c r="J12" s="535"/>
      <c r="K12" s="535"/>
      <c r="L12" s="535"/>
      <c r="M12" s="535"/>
      <c r="N12" s="543"/>
    </row>
    <row r="13" spans="1:16">
      <c r="A13" s="66">
        <v>10</v>
      </c>
      <c r="B13" s="369" t="s">
        <v>970</v>
      </c>
      <c r="C13" s="535"/>
      <c r="D13" s="535"/>
      <c r="E13" s="535"/>
      <c r="F13" s="535"/>
      <c r="G13" s="535"/>
      <c r="H13" s="535"/>
      <c r="I13" s="535"/>
      <c r="J13" s="535"/>
      <c r="K13" s="535"/>
      <c r="L13" s="535"/>
      <c r="M13" s="535"/>
      <c r="N13" s="543"/>
    </row>
    <row r="14" spans="1:16">
      <c r="A14" s="66">
        <v>11</v>
      </c>
      <c r="B14" s="232" t="s">
        <v>553</v>
      </c>
      <c r="C14" s="540">
        <v>36150.066926949999</v>
      </c>
      <c r="D14" s="540">
        <v>0</v>
      </c>
      <c r="E14" s="540">
        <v>13.205840519999999</v>
      </c>
      <c r="F14" s="540">
        <v>114.74222803000001</v>
      </c>
      <c r="G14" s="540">
        <v>883.22262975000001</v>
      </c>
      <c r="H14" s="540">
        <v>4.5960611500000006</v>
      </c>
      <c r="I14" s="540">
        <v>0</v>
      </c>
      <c r="J14" s="540">
        <v>0.83456423000000002</v>
      </c>
      <c r="K14" s="540">
        <v>90.2073137</v>
      </c>
      <c r="L14" s="540">
        <v>7.9558887</v>
      </c>
      <c r="M14" s="540">
        <v>0</v>
      </c>
      <c r="N14" s="543">
        <v>37264.831453029998</v>
      </c>
    </row>
    <row r="15" spans="1:16">
      <c r="C15" s="388"/>
      <c r="D15" s="388"/>
      <c r="E15" s="388"/>
      <c r="F15" s="388"/>
      <c r="G15" s="388"/>
      <c r="H15" s="388"/>
      <c r="I15" s="388"/>
      <c r="J15" s="388"/>
      <c r="K15" s="388"/>
      <c r="L15" s="388"/>
      <c r="M15" s="388"/>
      <c r="N15" s="544"/>
    </row>
    <row r="16" spans="1:16">
      <c r="B16" s="26"/>
    </row>
    <row r="20" spans="1:14">
      <c r="A20" s="11" t="s">
        <v>1168</v>
      </c>
      <c r="B20" s="11"/>
      <c r="C20" s="11"/>
      <c r="D20" s="11"/>
      <c r="E20" s="11"/>
      <c r="F20" s="11"/>
      <c r="G20" s="11"/>
      <c r="H20" s="11"/>
      <c r="I20" s="11"/>
      <c r="J20" s="11"/>
      <c r="K20" s="11"/>
      <c r="L20" s="11"/>
      <c r="M20" s="11"/>
      <c r="N20" s="11"/>
    </row>
    <row r="21" spans="1:14">
      <c r="A21" s="560">
        <v>45657</v>
      </c>
      <c r="B21" s="1146" t="s">
        <v>1169</v>
      </c>
      <c r="C21" s="1103" t="s">
        <v>979</v>
      </c>
      <c r="D21" s="1103"/>
      <c r="E21" s="1103"/>
      <c r="F21" s="1103"/>
      <c r="G21" s="1103"/>
      <c r="H21" s="1103"/>
      <c r="I21" s="1103"/>
      <c r="J21" s="1103"/>
      <c r="K21" s="1103"/>
      <c r="L21" s="1103"/>
      <c r="M21" s="1103"/>
      <c r="N21" s="542"/>
    </row>
    <row r="22" spans="1:14" ht="21">
      <c r="A22" s="467"/>
      <c r="B22" s="1146"/>
      <c r="C22" s="497">
        <v>0</v>
      </c>
      <c r="D22" s="497">
        <v>0.02</v>
      </c>
      <c r="E22" s="497">
        <v>0.04</v>
      </c>
      <c r="F22" s="497">
        <v>0.1</v>
      </c>
      <c r="G22" s="497">
        <v>0.2</v>
      </c>
      <c r="H22" s="497">
        <v>0.5</v>
      </c>
      <c r="I22" s="497">
        <v>0.7</v>
      </c>
      <c r="J22" s="497">
        <v>0.75</v>
      </c>
      <c r="K22" s="497">
        <v>1</v>
      </c>
      <c r="L22" s="497">
        <v>1.5</v>
      </c>
      <c r="M22" s="65" t="s">
        <v>981</v>
      </c>
      <c r="N22" s="17" t="s">
        <v>1170</v>
      </c>
    </row>
    <row r="23" spans="1:14">
      <c r="A23" s="66">
        <v>1</v>
      </c>
      <c r="B23" s="369" t="s">
        <v>1171</v>
      </c>
      <c r="C23" s="535">
        <v>6572.372640059999</v>
      </c>
      <c r="D23" s="535">
        <v>0</v>
      </c>
      <c r="E23" s="535">
        <v>0</v>
      </c>
      <c r="F23" s="535">
        <v>0</v>
      </c>
      <c r="G23" s="535">
        <v>114.27931629999999</v>
      </c>
      <c r="H23" s="535">
        <v>6.5361447400000001</v>
      </c>
      <c r="I23" s="535">
        <v>0</v>
      </c>
      <c r="J23" s="535">
        <v>0</v>
      </c>
      <c r="K23" s="535">
        <v>41.947090630000005</v>
      </c>
      <c r="L23" s="535">
        <v>0</v>
      </c>
      <c r="M23" s="535">
        <v>0</v>
      </c>
      <c r="N23" s="543">
        <v>6735.1351917299971</v>
      </c>
    </row>
    <row r="24" spans="1:14">
      <c r="A24" s="66">
        <v>2</v>
      </c>
      <c r="B24" s="369" t="s">
        <v>1172</v>
      </c>
      <c r="C24" s="535"/>
      <c r="D24" s="535"/>
      <c r="E24" s="535"/>
      <c r="F24" s="535"/>
      <c r="G24" s="535"/>
      <c r="H24" s="535"/>
      <c r="I24" s="535"/>
      <c r="J24" s="535"/>
      <c r="K24" s="535"/>
      <c r="L24" s="535"/>
      <c r="M24" s="535"/>
      <c r="N24" s="543"/>
    </row>
    <row r="25" spans="1:14">
      <c r="A25" s="66">
        <v>3</v>
      </c>
      <c r="B25" s="369" t="s">
        <v>323</v>
      </c>
      <c r="C25" s="535"/>
      <c r="D25" s="535"/>
      <c r="E25" s="535"/>
      <c r="F25" s="535"/>
      <c r="G25" s="535"/>
      <c r="H25" s="535"/>
      <c r="I25" s="535"/>
      <c r="J25" s="535"/>
      <c r="K25" s="535"/>
      <c r="L25" s="535"/>
      <c r="M25" s="535"/>
      <c r="N25" s="543"/>
    </row>
    <row r="26" spans="1:14">
      <c r="A26" s="66">
        <v>4</v>
      </c>
      <c r="B26" s="369" t="s">
        <v>957</v>
      </c>
      <c r="C26" s="535">
        <v>6114.4202405000033</v>
      </c>
      <c r="D26" s="535">
        <v>0</v>
      </c>
      <c r="E26" s="535">
        <v>0</v>
      </c>
      <c r="F26" s="535">
        <v>0</v>
      </c>
      <c r="G26" s="535">
        <v>0</v>
      </c>
      <c r="H26" s="535">
        <v>0</v>
      </c>
      <c r="I26" s="535">
        <v>0</v>
      </c>
      <c r="J26" s="535">
        <v>0</v>
      </c>
      <c r="K26" s="535">
        <v>0</v>
      </c>
      <c r="L26" s="535">
        <v>0</v>
      </c>
      <c r="M26" s="535">
        <v>0</v>
      </c>
      <c r="N26" s="543">
        <v>6114.4202405000033</v>
      </c>
    </row>
    <row r="27" spans="1:14">
      <c r="A27" s="66">
        <v>5</v>
      </c>
      <c r="B27" s="369" t="s">
        <v>958</v>
      </c>
      <c r="C27" s="535">
        <v>25.570045959999998</v>
      </c>
      <c r="D27" s="535">
        <v>0</v>
      </c>
      <c r="E27" s="535">
        <v>0</v>
      </c>
      <c r="F27" s="535">
        <v>0</v>
      </c>
      <c r="G27" s="535">
        <v>0</v>
      </c>
      <c r="H27" s="535">
        <v>0</v>
      </c>
      <c r="I27" s="535">
        <v>0</v>
      </c>
      <c r="J27" s="535">
        <v>0</v>
      </c>
      <c r="K27" s="535">
        <v>0</v>
      </c>
      <c r="L27" s="535">
        <v>0</v>
      </c>
      <c r="M27" s="535">
        <v>0</v>
      </c>
      <c r="N27" s="543">
        <v>25.570045959999998</v>
      </c>
    </row>
    <row r="28" spans="1:14">
      <c r="A28" s="66">
        <v>6</v>
      </c>
      <c r="B28" s="369" t="s">
        <v>328</v>
      </c>
      <c r="C28" s="535">
        <v>0</v>
      </c>
      <c r="D28" s="535">
        <v>0</v>
      </c>
      <c r="E28" s="535">
        <v>0</v>
      </c>
      <c r="F28" s="535">
        <v>0</v>
      </c>
      <c r="G28" s="535">
        <v>5.6953989999999989E-2</v>
      </c>
      <c r="H28" s="535">
        <v>2.1191295299999999</v>
      </c>
      <c r="I28" s="535">
        <v>0</v>
      </c>
      <c r="J28" s="535">
        <v>0</v>
      </c>
      <c r="K28" s="535">
        <v>0</v>
      </c>
      <c r="L28" s="535">
        <v>0</v>
      </c>
      <c r="M28" s="535">
        <v>0</v>
      </c>
      <c r="N28" s="543">
        <v>2.1760835200000006</v>
      </c>
    </row>
    <row r="29" spans="1:14">
      <c r="A29" s="66">
        <v>7</v>
      </c>
      <c r="B29" s="369" t="s">
        <v>331</v>
      </c>
      <c r="C29" s="535">
        <v>0</v>
      </c>
      <c r="D29" s="535">
        <v>0</v>
      </c>
      <c r="E29" s="535">
        <v>0</v>
      </c>
      <c r="F29" s="535">
        <v>0</v>
      </c>
      <c r="G29" s="535">
        <v>0</v>
      </c>
      <c r="H29" s="535">
        <v>0.97080800000000012</v>
      </c>
      <c r="I29" s="535">
        <v>0</v>
      </c>
      <c r="J29" s="535">
        <v>0</v>
      </c>
      <c r="K29" s="535">
        <v>77.104826450000004</v>
      </c>
      <c r="L29" s="535">
        <v>0.18211066999999997</v>
      </c>
      <c r="M29" s="535">
        <v>0</v>
      </c>
      <c r="N29" s="543">
        <v>78.25774512000001</v>
      </c>
    </row>
    <row r="30" spans="1:14">
      <c r="A30" s="66">
        <v>8</v>
      </c>
      <c r="B30" s="369" t="s">
        <v>342</v>
      </c>
      <c r="C30" s="535">
        <v>0</v>
      </c>
      <c r="D30" s="535">
        <v>0</v>
      </c>
      <c r="E30" s="535">
        <v>0</v>
      </c>
      <c r="F30" s="535">
        <v>0</v>
      </c>
      <c r="G30" s="535">
        <v>0</v>
      </c>
      <c r="H30" s="535">
        <v>0</v>
      </c>
      <c r="I30" s="535">
        <v>0</v>
      </c>
      <c r="J30" s="535">
        <v>0.55149479999999995</v>
      </c>
      <c r="K30" s="535">
        <v>0</v>
      </c>
      <c r="L30" s="535">
        <v>0</v>
      </c>
      <c r="M30" s="535">
        <v>0</v>
      </c>
      <c r="N30" s="543">
        <v>0.55149479999999995</v>
      </c>
    </row>
    <row r="31" spans="1:14" ht="21">
      <c r="A31" s="66">
        <v>9</v>
      </c>
      <c r="B31" s="369" t="s">
        <v>976</v>
      </c>
      <c r="C31" s="535"/>
      <c r="D31" s="535"/>
      <c r="E31" s="535"/>
      <c r="F31" s="535"/>
      <c r="G31" s="535"/>
      <c r="H31" s="535"/>
      <c r="I31" s="535"/>
      <c r="J31" s="535"/>
      <c r="K31" s="535"/>
      <c r="L31" s="535"/>
      <c r="M31" s="535"/>
      <c r="N31" s="543"/>
    </row>
    <row r="32" spans="1:14">
      <c r="A32" s="66">
        <v>10</v>
      </c>
      <c r="B32" s="369" t="s">
        <v>970</v>
      </c>
      <c r="C32" s="535"/>
      <c r="D32" s="535"/>
      <c r="E32" s="535"/>
      <c r="F32" s="535"/>
      <c r="G32" s="535"/>
      <c r="H32" s="535"/>
      <c r="I32" s="535"/>
      <c r="J32" s="535"/>
      <c r="K32" s="535"/>
      <c r="L32" s="535"/>
      <c r="M32" s="535"/>
      <c r="N32" s="543"/>
    </row>
    <row r="33" spans="1:14">
      <c r="A33" s="66">
        <v>11</v>
      </c>
      <c r="B33" s="232" t="s">
        <v>553</v>
      </c>
      <c r="C33" s="540">
        <v>12712.362926520003</v>
      </c>
      <c r="D33" s="540">
        <v>0</v>
      </c>
      <c r="E33" s="540">
        <v>0</v>
      </c>
      <c r="F33" s="540">
        <v>0</v>
      </c>
      <c r="G33" s="540">
        <v>114.33627028999997</v>
      </c>
      <c r="H33" s="540">
        <v>9.6260822699999959</v>
      </c>
      <c r="I33" s="540">
        <v>0</v>
      </c>
      <c r="J33" s="540">
        <v>0.55149480000000006</v>
      </c>
      <c r="K33" s="540">
        <v>119.05191708000007</v>
      </c>
      <c r="L33" s="540">
        <v>0.18211066999999997</v>
      </c>
      <c r="M33" s="540">
        <v>0</v>
      </c>
      <c r="N33" s="543">
        <v>12956.110801630011</v>
      </c>
    </row>
  </sheetData>
  <mergeCells count="4">
    <mergeCell ref="B2:B3"/>
    <mergeCell ref="C2:M2"/>
    <mergeCell ref="B21:B22"/>
    <mergeCell ref="C21:M21"/>
  </mergeCells>
  <hyperlinks>
    <hyperlink ref="P1" location="Index!A1" display="Index" xr:uid="{3B9278D8-3630-400B-B575-7B4DF29AB321}"/>
  </hyperlinks>
  <pageMargins left="0.70866141732283472" right="0.70866141732283472" top="0.74803149606299213" bottom="0.74803149606299213" header="0.31496062992125984" footer="0.31496062992125984"/>
  <pageSetup paperSize="9" scale="39" orientation="landscape" r:id="rId1"/>
  <headerFooter>
    <oddHeader>&amp;CEN
Annex XXV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A50C3-46F7-4C45-AB6D-ED4E0C3C6D3A}">
  <dimension ref="A1:K64"/>
  <sheetViews>
    <sheetView showGridLines="0" zoomScaleNormal="100" workbookViewId="0">
      <selection activeCell="P21" sqref="P21"/>
    </sheetView>
  </sheetViews>
  <sheetFormatPr defaultColWidth="9.1796875" defaultRowHeight="10.5"/>
  <cols>
    <col min="1" max="1" width="10.54296875" style="2" customWidth="1"/>
    <col min="2" max="2" width="20.1796875" style="2" customWidth="1"/>
    <col min="3" max="8" width="10.54296875" style="2" customWidth="1"/>
    <col min="9" max="9" width="10.54296875" style="700" customWidth="1"/>
    <col min="10" max="16384" width="9.1796875" style="2"/>
  </cols>
  <sheetData>
    <row r="1" spans="1:11">
      <c r="A1" s="11" t="s">
        <v>1173</v>
      </c>
      <c r="B1" s="11"/>
      <c r="C1" s="11"/>
      <c r="D1" s="11"/>
      <c r="E1" s="11"/>
      <c r="F1" s="11"/>
      <c r="G1" s="11"/>
      <c r="H1" s="11"/>
      <c r="I1" s="697"/>
      <c r="K1" s="11" t="s">
        <v>143</v>
      </c>
    </row>
    <row r="2" spans="1:11">
      <c r="A2" s="560">
        <v>45838</v>
      </c>
      <c r="B2" s="502"/>
      <c r="C2" s="502"/>
      <c r="D2" s="502"/>
      <c r="E2" s="502"/>
      <c r="F2" s="502"/>
      <c r="G2" s="502"/>
      <c r="H2" s="502"/>
      <c r="I2" s="698"/>
      <c r="K2" s="11"/>
    </row>
    <row r="3" spans="1:11" ht="52.5">
      <c r="A3" s="400"/>
      <c r="B3" s="400" t="s">
        <v>1174</v>
      </c>
      <c r="C3" s="545" t="s">
        <v>1153</v>
      </c>
      <c r="D3" s="546" t="s">
        <v>1002</v>
      </c>
      <c r="E3" s="546" t="s">
        <v>1003</v>
      </c>
      <c r="F3" s="546" t="s">
        <v>1004</v>
      </c>
      <c r="G3" s="546" t="s">
        <v>1013</v>
      </c>
      <c r="H3" s="546" t="s">
        <v>1154</v>
      </c>
      <c r="I3" s="699" t="s">
        <v>1175</v>
      </c>
    </row>
    <row r="4" spans="1:11" ht="10.5" customHeight="1">
      <c r="A4" s="1147" t="s">
        <v>1176</v>
      </c>
      <c r="B4" s="1148"/>
      <c r="C4" s="1148"/>
      <c r="D4" s="1148"/>
      <c r="E4" s="1148"/>
      <c r="F4" s="1148"/>
      <c r="G4" s="1148"/>
      <c r="H4" s="1148"/>
      <c r="I4" s="1149"/>
    </row>
    <row r="5" spans="1:11">
      <c r="A5" s="1087"/>
      <c r="B5" s="66" t="s">
        <v>1017</v>
      </c>
      <c r="C5" s="535"/>
      <c r="D5" s="547"/>
      <c r="E5" s="535"/>
      <c r="F5" s="548"/>
      <c r="G5" s="547"/>
      <c r="H5" s="535"/>
      <c r="I5" s="547"/>
    </row>
    <row r="6" spans="1:11">
      <c r="A6" s="1088"/>
      <c r="B6" s="66" t="s">
        <v>1022</v>
      </c>
      <c r="C6" s="535"/>
      <c r="D6" s="547"/>
      <c r="E6" s="535"/>
      <c r="F6" s="548"/>
      <c r="G6" s="547"/>
      <c r="H6" s="535"/>
      <c r="I6" s="547"/>
    </row>
    <row r="7" spans="1:11">
      <c r="A7" s="1088"/>
      <c r="B7" s="66" t="s">
        <v>1023</v>
      </c>
      <c r="C7" s="535"/>
      <c r="D7" s="547"/>
      <c r="E7" s="535"/>
      <c r="F7" s="548"/>
      <c r="G7" s="547"/>
      <c r="H7" s="535"/>
      <c r="I7" s="547"/>
    </row>
    <row r="8" spans="1:11">
      <c r="A8" s="1088"/>
      <c r="B8" s="66" t="s">
        <v>1024</v>
      </c>
      <c r="C8" s="535"/>
      <c r="D8" s="547"/>
      <c r="E8" s="535"/>
      <c r="F8" s="548"/>
      <c r="G8" s="547"/>
      <c r="H8" s="535"/>
      <c r="I8" s="547"/>
    </row>
    <row r="9" spans="1:11">
      <c r="A9" s="1088"/>
      <c r="B9" s="66" t="s">
        <v>1025</v>
      </c>
      <c r="C9" s="535"/>
      <c r="D9" s="547"/>
      <c r="E9" s="535"/>
      <c r="F9" s="548"/>
      <c r="G9" s="547"/>
      <c r="H9" s="535"/>
      <c r="I9" s="547"/>
    </row>
    <row r="10" spans="1:11">
      <c r="A10" s="1088"/>
      <c r="B10" s="66" t="s">
        <v>1028</v>
      </c>
      <c r="C10" s="535"/>
      <c r="D10" s="547"/>
      <c r="E10" s="535"/>
      <c r="F10" s="548"/>
      <c r="G10" s="547"/>
      <c r="H10" s="535"/>
      <c r="I10" s="547"/>
    </row>
    <row r="11" spans="1:11">
      <c r="A11" s="1088"/>
      <c r="B11" s="66" t="s">
        <v>1031</v>
      </c>
      <c r="C11" s="535"/>
      <c r="D11" s="547"/>
      <c r="E11" s="535"/>
      <c r="F11" s="548"/>
      <c r="G11" s="547"/>
      <c r="H11" s="535"/>
      <c r="I11" s="547"/>
    </row>
    <row r="12" spans="1:11">
      <c r="A12" s="1088"/>
      <c r="B12" s="66" t="s">
        <v>1035</v>
      </c>
      <c r="C12" s="535"/>
      <c r="D12" s="547"/>
      <c r="E12" s="535"/>
      <c r="F12" s="548"/>
      <c r="G12" s="547"/>
      <c r="H12" s="535"/>
      <c r="I12" s="547"/>
    </row>
    <row r="13" spans="1:11">
      <c r="A13" s="1084"/>
      <c r="B13" s="17" t="s">
        <v>1177</v>
      </c>
      <c r="C13" s="540"/>
      <c r="D13" s="549"/>
      <c r="E13" s="540"/>
      <c r="F13" s="550"/>
      <c r="G13" s="549"/>
      <c r="H13" s="540"/>
      <c r="I13" s="549"/>
    </row>
    <row r="14" spans="1:11">
      <c r="A14" s="1147" t="s">
        <v>1178</v>
      </c>
      <c r="B14" s="1148"/>
      <c r="C14" s="1148"/>
      <c r="D14" s="1148"/>
      <c r="E14" s="1148"/>
      <c r="F14" s="1148"/>
      <c r="G14" s="1148"/>
      <c r="H14" s="1148"/>
      <c r="I14" s="1149"/>
    </row>
    <row r="15" spans="1:11">
      <c r="A15" s="1087"/>
      <c r="B15" s="66" t="s">
        <v>1017</v>
      </c>
      <c r="C15" s="535">
        <v>11.11993522</v>
      </c>
      <c r="D15" s="547">
        <v>4.0000000000000002E-4</v>
      </c>
      <c r="E15" s="535">
        <v>1</v>
      </c>
      <c r="F15" s="547">
        <v>30.5</v>
      </c>
      <c r="G15" s="547">
        <v>1</v>
      </c>
      <c r="H15" s="535">
        <v>0.88427502000000002</v>
      </c>
      <c r="I15" s="547">
        <v>7.9500000000000001E-2</v>
      </c>
    </row>
    <row r="16" spans="1:11">
      <c r="A16" s="1088"/>
      <c r="B16" s="66" t="s">
        <v>1022</v>
      </c>
      <c r="C16" s="535">
        <v>0</v>
      </c>
      <c r="D16" s="547">
        <v>0</v>
      </c>
      <c r="E16" s="535">
        <v>0</v>
      </c>
      <c r="F16" s="547">
        <v>0</v>
      </c>
      <c r="G16" s="547">
        <v>0</v>
      </c>
      <c r="H16" s="535">
        <v>0</v>
      </c>
      <c r="I16" s="547">
        <v>0</v>
      </c>
    </row>
    <row r="17" spans="1:9">
      <c r="A17" s="1088"/>
      <c r="B17" s="66" t="s">
        <v>1023</v>
      </c>
      <c r="C17" s="535">
        <v>0</v>
      </c>
      <c r="D17" s="547">
        <v>0</v>
      </c>
      <c r="E17" s="535">
        <v>0</v>
      </c>
      <c r="F17" s="547">
        <v>0</v>
      </c>
      <c r="G17" s="547">
        <v>0</v>
      </c>
      <c r="H17" s="535">
        <v>0</v>
      </c>
      <c r="I17" s="547">
        <v>0</v>
      </c>
    </row>
    <row r="18" spans="1:9">
      <c r="A18" s="1088"/>
      <c r="B18" s="66" t="s">
        <v>1024</v>
      </c>
      <c r="C18" s="535">
        <v>0</v>
      </c>
      <c r="D18" s="547">
        <v>0</v>
      </c>
      <c r="E18" s="535">
        <v>0</v>
      </c>
      <c r="F18" s="547">
        <v>0</v>
      </c>
      <c r="G18" s="547">
        <v>0</v>
      </c>
      <c r="H18" s="535">
        <v>0</v>
      </c>
      <c r="I18" s="547">
        <v>0</v>
      </c>
    </row>
    <row r="19" spans="1:9">
      <c r="A19" s="1088"/>
      <c r="B19" s="66" t="s">
        <v>1025</v>
      </c>
      <c r="C19" s="535">
        <v>0</v>
      </c>
      <c r="D19" s="547">
        <v>0</v>
      </c>
      <c r="E19" s="535">
        <v>0</v>
      </c>
      <c r="F19" s="547">
        <v>0</v>
      </c>
      <c r="G19" s="547">
        <v>0</v>
      </c>
      <c r="H19" s="535">
        <v>0</v>
      </c>
      <c r="I19" s="547">
        <v>0</v>
      </c>
    </row>
    <row r="20" spans="1:9">
      <c r="A20" s="1088"/>
      <c r="B20" s="66" t="s">
        <v>1028</v>
      </c>
      <c r="C20" s="535">
        <v>0</v>
      </c>
      <c r="D20" s="547">
        <v>0</v>
      </c>
      <c r="E20" s="535">
        <v>0</v>
      </c>
      <c r="F20" s="547">
        <v>0</v>
      </c>
      <c r="G20" s="547">
        <v>0</v>
      </c>
      <c r="H20" s="535">
        <v>0</v>
      </c>
      <c r="I20" s="547">
        <v>0</v>
      </c>
    </row>
    <row r="21" spans="1:9">
      <c r="A21" s="1088"/>
      <c r="B21" s="66" t="s">
        <v>1031</v>
      </c>
      <c r="C21" s="535">
        <v>0</v>
      </c>
      <c r="D21" s="547">
        <v>0</v>
      </c>
      <c r="E21" s="535">
        <v>0</v>
      </c>
      <c r="F21" s="547">
        <v>0</v>
      </c>
      <c r="G21" s="547">
        <v>0</v>
      </c>
      <c r="H21" s="535">
        <v>0</v>
      </c>
      <c r="I21" s="547">
        <v>0</v>
      </c>
    </row>
    <row r="22" spans="1:9">
      <c r="A22" s="1088"/>
      <c r="B22" s="66" t="s">
        <v>1035</v>
      </c>
      <c r="C22" s="535">
        <v>0</v>
      </c>
      <c r="D22" s="547">
        <v>0</v>
      </c>
      <c r="E22" s="535">
        <v>0</v>
      </c>
      <c r="F22" s="547">
        <v>0</v>
      </c>
      <c r="G22" s="547">
        <v>0</v>
      </c>
      <c r="H22" s="535">
        <v>0</v>
      </c>
      <c r="I22" s="547">
        <v>0</v>
      </c>
    </row>
    <row r="23" spans="1:9">
      <c r="A23" s="1084"/>
      <c r="B23" s="17" t="s">
        <v>1177</v>
      </c>
      <c r="C23" s="540">
        <v>11.11993522</v>
      </c>
      <c r="D23" s="549">
        <v>4.0000000000000002E-4</v>
      </c>
      <c r="E23" s="540">
        <v>1</v>
      </c>
      <c r="F23" s="549">
        <v>30.5</v>
      </c>
      <c r="G23" s="549">
        <v>1</v>
      </c>
      <c r="H23" s="540">
        <v>0.88427502000000002</v>
      </c>
      <c r="I23" s="549">
        <v>7.9500000000000001E-2</v>
      </c>
    </row>
    <row r="24" spans="1:9" ht="10.5" customHeight="1">
      <c r="A24" s="1147" t="s">
        <v>1179</v>
      </c>
      <c r="B24" s="1148"/>
      <c r="C24" s="1148"/>
      <c r="D24" s="1148"/>
      <c r="E24" s="1148"/>
      <c r="F24" s="1148"/>
      <c r="G24" s="1148"/>
      <c r="H24" s="1148"/>
      <c r="I24" s="1149"/>
    </row>
    <row r="25" spans="1:9">
      <c r="A25" s="1087"/>
      <c r="B25" s="66" t="s">
        <v>1017</v>
      </c>
      <c r="C25" s="535">
        <v>11196.470970690001</v>
      </c>
      <c r="D25" s="547">
        <v>8.9999999999999998E-4</v>
      </c>
      <c r="E25" s="535">
        <v>875</v>
      </c>
      <c r="F25" s="547">
        <v>45</v>
      </c>
      <c r="G25" s="547">
        <v>1</v>
      </c>
      <c r="H25" s="535">
        <v>2080.82080993</v>
      </c>
      <c r="I25" s="547">
        <v>0.18579999999999999</v>
      </c>
    </row>
    <row r="26" spans="1:9">
      <c r="A26" s="1088"/>
      <c r="B26" s="66" t="s">
        <v>1022</v>
      </c>
      <c r="C26" s="535">
        <v>673.94678446</v>
      </c>
      <c r="D26" s="547">
        <v>2E-3</v>
      </c>
      <c r="E26" s="535">
        <v>185</v>
      </c>
      <c r="F26" s="547">
        <v>45</v>
      </c>
      <c r="G26" s="547">
        <v>1</v>
      </c>
      <c r="H26" s="535">
        <v>239.82170690000001</v>
      </c>
      <c r="I26" s="547">
        <v>0.35580000000000001</v>
      </c>
    </row>
    <row r="27" spans="1:9">
      <c r="A27" s="1088"/>
      <c r="B27" s="66" t="s">
        <v>1023</v>
      </c>
      <c r="C27" s="535">
        <v>534.42107569999996</v>
      </c>
      <c r="D27" s="547">
        <v>3.5999999999999999E-3</v>
      </c>
      <c r="E27" s="535">
        <v>387</v>
      </c>
      <c r="F27" s="547">
        <v>45</v>
      </c>
      <c r="G27" s="547">
        <v>1</v>
      </c>
      <c r="H27" s="535">
        <v>259.22287806999998</v>
      </c>
      <c r="I27" s="547">
        <v>0.48509999999999998</v>
      </c>
    </row>
    <row r="28" spans="1:9">
      <c r="A28" s="1088"/>
      <c r="B28" s="66" t="s">
        <v>1024</v>
      </c>
      <c r="C28" s="535">
        <v>1.9011063700000002</v>
      </c>
      <c r="D28" s="547">
        <v>7.1999999999999998E-3</v>
      </c>
      <c r="E28" s="535">
        <v>9</v>
      </c>
      <c r="F28" s="547">
        <v>45</v>
      </c>
      <c r="G28" s="547">
        <v>0</v>
      </c>
      <c r="H28" s="535">
        <v>0.97344269999999999</v>
      </c>
      <c r="I28" s="547">
        <v>0.51200000000000001</v>
      </c>
    </row>
    <row r="29" spans="1:9">
      <c r="A29" s="1088"/>
      <c r="B29" s="66" t="s">
        <v>1025</v>
      </c>
      <c r="C29" s="535">
        <v>246.52749391999998</v>
      </c>
      <c r="D29" s="547">
        <v>1.1299999999999999E-2</v>
      </c>
      <c r="E29" s="535">
        <v>512</v>
      </c>
      <c r="F29" s="547">
        <v>45</v>
      </c>
      <c r="G29" s="547">
        <v>0</v>
      </c>
      <c r="H29" s="535">
        <v>200.99379063000001</v>
      </c>
      <c r="I29" s="547">
        <v>0.81530000000000002</v>
      </c>
    </row>
    <row r="30" spans="1:9">
      <c r="A30" s="1088"/>
      <c r="B30" s="66" t="s">
        <v>1028</v>
      </c>
      <c r="C30" s="535">
        <v>11.9539378</v>
      </c>
      <c r="D30" s="547">
        <v>4.3900000000000002E-2</v>
      </c>
      <c r="E30" s="535">
        <v>49</v>
      </c>
      <c r="F30" s="547">
        <v>45</v>
      </c>
      <c r="G30" s="547">
        <v>0</v>
      </c>
      <c r="H30" s="535">
        <v>15.525501480000001</v>
      </c>
      <c r="I30" s="547">
        <v>1.2988</v>
      </c>
    </row>
    <row r="31" spans="1:9">
      <c r="A31" s="1088"/>
      <c r="B31" s="66" t="s">
        <v>1031</v>
      </c>
      <c r="C31" s="535">
        <v>85.697508959999993</v>
      </c>
      <c r="D31" s="547">
        <v>0.16320000000000001</v>
      </c>
      <c r="E31" s="535">
        <v>286</v>
      </c>
      <c r="F31" s="547">
        <v>45</v>
      </c>
      <c r="G31" s="547">
        <v>0</v>
      </c>
      <c r="H31" s="535">
        <v>195.63386847000001</v>
      </c>
      <c r="I31" s="547">
        <v>2.2827999999999999</v>
      </c>
    </row>
    <row r="32" spans="1:9">
      <c r="A32" s="1088"/>
      <c r="B32" s="66" t="s">
        <v>1035</v>
      </c>
      <c r="C32" s="535">
        <v>0.18169267</v>
      </c>
      <c r="D32" s="547">
        <v>1</v>
      </c>
      <c r="E32" s="535">
        <v>2</v>
      </c>
      <c r="F32" s="547">
        <v>45</v>
      </c>
      <c r="G32" s="547">
        <v>1</v>
      </c>
      <c r="H32" s="535">
        <v>0</v>
      </c>
      <c r="I32" s="547">
        <v>0</v>
      </c>
    </row>
    <row r="33" spans="1:9">
      <c r="A33" s="1084"/>
      <c r="B33" s="17" t="s">
        <v>1177</v>
      </c>
      <c r="C33" s="540">
        <v>12751.100570569999</v>
      </c>
      <c r="D33" s="549">
        <v>2.3999999999999998E-3</v>
      </c>
      <c r="E33" s="540">
        <v>2305</v>
      </c>
      <c r="F33" s="549">
        <v>45</v>
      </c>
      <c r="G33" s="549">
        <v>1</v>
      </c>
      <c r="H33" s="540">
        <v>2992.9919981799999</v>
      </c>
      <c r="I33" s="549">
        <v>0.23469999999999999</v>
      </c>
    </row>
    <row r="34" spans="1:9" ht="10.5" customHeight="1">
      <c r="A34" s="1147" t="s">
        <v>1180</v>
      </c>
      <c r="B34" s="1148"/>
      <c r="C34" s="1148"/>
      <c r="D34" s="1148"/>
      <c r="E34" s="1148"/>
      <c r="F34" s="1148"/>
      <c r="G34" s="1148"/>
      <c r="H34" s="1148"/>
      <c r="I34" s="1149"/>
    </row>
    <row r="35" spans="1:9">
      <c r="A35" s="1087"/>
      <c r="B35" s="66" t="s">
        <v>1017</v>
      </c>
      <c r="C35" s="535">
        <v>8175.1550568800003</v>
      </c>
      <c r="D35" s="547">
        <v>2E-3</v>
      </c>
      <c r="E35" s="535">
        <v>691</v>
      </c>
      <c r="F35" s="547">
        <v>80.75</v>
      </c>
      <c r="G35" s="547">
        <v>2</v>
      </c>
      <c r="H35" s="535">
        <v>1182.53653007</v>
      </c>
      <c r="I35" s="547">
        <v>0.33410000000000001</v>
      </c>
    </row>
    <row r="36" spans="1:9">
      <c r="A36" s="1088"/>
      <c r="B36" s="66" t="s">
        <v>1022</v>
      </c>
      <c r="C36" s="535">
        <v>2287.5423524499997</v>
      </c>
      <c r="D36" s="547">
        <v>1.9E-3</v>
      </c>
      <c r="E36" s="535">
        <v>528</v>
      </c>
      <c r="F36" s="547">
        <v>40.08</v>
      </c>
      <c r="G36" s="547">
        <v>1</v>
      </c>
      <c r="H36" s="535">
        <v>592.44439465999994</v>
      </c>
      <c r="I36" s="547">
        <v>0.25900000000000001</v>
      </c>
    </row>
    <row r="37" spans="1:9">
      <c r="A37" s="1088"/>
      <c r="B37" s="66" t="s">
        <v>1023</v>
      </c>
      <c r="C37" s="535">
        <v>2930.5939097399996</v>
      </c>
      <c r="D37" s="547">
        <v>3.5000000000000001E-3</v>
      </c>
      <c r="E37" s="535">
        <v>910</v>
      </c>
      <c r="F37" s="547">
        <v>39.83</v>
      </c>
      <c r="G37" s="547">
        <v>1</v>
      </c>
      <c r="H37" s="535">
        <v>1125.43432297</v>
      </c>
      <c r="I37" s="547">
        <v>0.38400000000000001</v>
      </c>
    </row>
    <row r="38" spans="1:9">
      <c r="A38" s="1088"/>
      <c r="B38" s="66" t="s">
        <v>1024</v>
      </c>
      <c r="C38" s="535">
        <v>212.06927994999998</v>
      </c>
      <c r="D38" s="547">
        <v>1.29E-2</v>
      </c>
      <c r="E38" s="535">
        <v>150</v>
      </c>
      <c r="F38" s="547">
        <v>80.12</v>
      </c>
      <c r="G38" s="547">
        <v>2</v>
      </c>
      <c r="H38" s="535">
        <v>99.068004970000004</v>
      </c>
      <c r="I38" s="547">
        <v>1.0144</v>
      </c>
    </row>
    <row r="39" spans="1:9">
      <c r="A39" s="1088"/>
      <c r="B39" s="66" t="s">
        <v>1025</v>
      </c>
      <c r="C39" s="535">
        <v>2175.9156787100001</v>
      </c>
      <c r="D39" s="547">
        <v>2.0799999999999999E-2</v>
      </c>
      <c r="E39" s="535">
        <v>889</v>
      </c>
      <c r="F39" s="547">
        <v>80.17</v>
      </c>
      <c r="G39" s="547">
        <v>2</v>
      </c>
      <c r="H39" s="535">
        <v>1535.4869847100001</v>
      </c>
      <c r="I39" s="547">
        <v>1.3049999999999999</v>
      </c>
    </row>
    <row r="40" spans="1:9">
      <c r="A40" s="1088"/>
      <c r="B40" s="66" t="s">
        <v>1028</v>
      </c>
      <c r="C40" s="535">
        <v>163.08966497999998</v>
      </c>
      <c r="D40" s="547">
        <v>3.61E-2</v>
      </c>
      <c r="E40" s="535">
        <v>241</v>
      </c>
      <c r="F40" s="547">
        <v>40</v>
      </c>
      <c r="G40" s="547">
        <v>1</v>
      </c>
      <c r="H40" s="535">
        <v>167.54436080000002</v>
      </c>
      <c r="I40" s="547">
        <v>1.0273000000000001</v>
      </c>
    </row>
    <row r="41" spans="1:9">
      <c r="A41" s="1088"/>
      <c r="B41" s="66" t="s">
        <v>1031</v>
      </c>
      <c r="C41" s="535">
        <v>36.824721650000001</v>
      </c>
      <c r="D41" s="547">
        <v>0.1663</v>
      </c>
      <c r="E41" s="535">
        <v>196</v>
      </c>
      <c r="F41" s="547">
        <v>41.36</v>
      </c>
      <c r="G41" s="547">
        <v>1</v>
      </c>
      <c r="H41" s="535">
        <v>73.58967681</v>
      </c>
      <c r="I41" s="547">
        <v>1.9984</v>
      </c>
    </row>
    <row r="42" spans="1:9">
      <c r="A42" s="1088"/>
      <c r="B42" s="66" t="s">
        <v>1035</v>
      </c>
      <c r="C42" s="535">
        <v>5.7713770499999999</v>
      </c>
      <c r="D42" s="547">
        <v>1</v>
      </c>
      <c r="E42" s="535">
        <v>22</v>
      </c>
      <c r="F42" s="547">
        <v>40</v>
      </c>
      <c r="G42" s="547">
        <v>1</v>
      </c>
      <c r="H42" s="535">
        <v>0</v>
      </c>
      <c r="I42" s="547">
        <v>0</v>
      </c>
    </row>
    <row r="43" spans="1:9">
      <c r="A43" s="1084"/>
      <c r="B43" s="17" t="s">
        <v>1177</v>
      </c>
      <c r="C43" s="540">
        <v>15986.962041409999</v>
      </c>
      <c r="D43" s="549">
        <v>1.0500000000000001E-2</v>
      </c>
      <c r="E43" s="540">
        <v>3614</v>
      </c>
      <c r="F43" s="549">
        <v>80.39</v>
      </c>
      <c r="G43" s="549">
        <v>2</v>
      </c>
      <c r="H43" s="540">
        <v>4776.1042749899998</v>
      </c>
      <c r="I43" s="549">
        <v>0.78500000000000003</v>
      </c>
    </row>
    <row r="44" spans="1:9">
      <c r="A44" s="1147" t="s">
        <v>1181</v>
      </c>
      <c r="B44" s="1148"/>
      <c r="C44" s="1148"/>
      <c r="D44" s="1148"/>
      <c r="E44" s="1148"/>
      <c r="F44" s="1148"/>
      <c r="G44" s="1148"/>
      <c r="H44" s="1148"/>
      <c r="I44" s="1149"/>
    </row>
    <row r="45" spans="1:9">
      <c r="A45" s="1087"/>
      <c r="B45" s="66" t="s">
        <v>1017</v>
      </c>
      <c r="C45" s="535">
        <v>685.88547199000004</v>
      </c>
      <c r="D45" s="547">
        <v>1.9E-3</v>
      </c>
      <c r="E45" s="535">
        <v>937</v>
      </c>
      <c r="F45" s="547">
        <v>88.44</v>
      </c>
      <c r="G45" s="547">
        <v>1</v>
      </c>
      <c r="H45" s="535">
        <v>114.09802020000001</v>
      </c>
      <c r="I45" s="547">
        <v>0.2918</v>
      </c>
    </row>
    <row r="46" spans="1:9">
      <c r="A46" s="1088"/>
      <c r="B46" s="66" t="s">
        <v>1022</v>
      </c>
      <c r="C46" s="535">
        <v>692.30804460000002</v>
      </c>
      <c r="D46" s="547">
        <v>4.1999999999999997E-3</v>
      </c>
      <c r="E46" s="535">
        <v>843</v>
      </c>
      <c r="F46" s="547">
        <v>109.28</v>
      </c>
      <c r="G46" s="547">
        <v>2</v>
      </c>
      <c r="H46" s="535">
        <v>226.82658746000001</v>
      </c>
      <c r="I46" s="547">
        <v>0.6875</v>
      </c>
    </row>
    <row r="47" spans="1:9">
      <c r="A47" s="1088"/>
      <c r="B47" s="66" t="s">
        <v>1023</v>
      </c>
      <c r="C47" s="535">
        <v>1244.9531708699999</v>
      </c>
      <c r="D47" s="547">
        <v>7.1999999999999998E-3</v>
      </c>
      <c r="E47" s="535">
        <v>981</v>
      </c>
      <c r="F47" s="547">
        <v>85.09</v>
      </c>
      <c r="G47" s="547">
        <v>2</v>
      </c>
      <c r="H47" s="535">
        <v>619.09258437000005</v>
      </c>
      <c r="I47" s="547">
        <v>0.87560000000000004</v>
      </c>
    </row>
    <row r="48" spans="1:9">
      <c r="A48" s="1088"/>
      <c r="B48" s="66" t="s">
        <v>1024</v>
      </c>
      <c r="C48" s="535">
        <v>115.53664468000001</v>
      </c>
      <c r="D48" s="547">
        <v>1.2200000000000001E-2</v>
      </c>
      <c r="E48" s="535">
        <v>479</v>
      </c>
      <c r="F48" s="547">
        <v>86.79</v>
      </c>
      <c r="G48" s="547">
        <v>2</v>
      </c>
      <c r="H48" s="535">
        <v>54.10864694</v>
      </c>
      <c r="I48" s="547">
        <v>1.0276000000000001</v>
      </c>
    </row>
    <row r="49" spans="1:9">
      <c r="A49" s="1088"/>
      <c r="B49" s="66" t="s">
        <v>1025</v>
      </c>
      <c r="C49" s="535">
        <v>663.83857638999996</v>
      </c>
      <c r="D49" s="547">
        <v>2.7E-2</v>
      </c>
      <c r="E49" s="535">
        <v>789</v>
      </c>
      <c r="F49" s="547">
        <v>96.5</v>
      </c>
      <c r="G49" s="547">
        <v>2</v>
      </c>
      <c r="H49" s="535">
        <v>572.72054902000002</v>
      </c>
      <c r="I49" s="547">
        <v>1.7817000000000001</v>
      </c>
    </row>
    <row r="50" spans="1:9">
      <c r="A50" s="1088"/>
      <c r="B50" s="66" t="s">
        <v>1028</v>
      </c>
      <c r="C50" s="535">
        <v>54.989759249999999</v>
      </c>
      <c r="D50" s="547">
        <v>9.9699999999999997E-2</v>
      </c>
      <c r="E50" s="535">
        <v>405</v>
      </c>
      <c r="F50" s="547">
        <v>94.56</v>
      </c>
      <c r="G50" s="547">
        <v>2</v>
      </c>
      <c r="H50" s="535">
        <v>72.078300709999994</v>
      </c>
      <c r="I50" s="547">
        <v>2.5871</v>
      </c>
    </row>
    <row r="51" spans="1:9">
      <c r="A51" s="1088"/>
      <c r="B51" s="66" t="s">
        <v>1031</v>
      </c>
      <c r="C51" s="535">
        <v>33.345312059999998</v>
      </c>
      <c r="D51" s="547">
        <v>0.39910000000000001</v>
      </c>
      <c r="E51" s="535">
        <v>228</v>
      </c>
      <c r="F51" s="547">
        <v>83.31</v>
      </c>
      <c r="G51" s="547">
        <v>2</v>
      </c>
      <c r="H51" s="535">
        <v>68.824442650000009</v>
      </c>
      <c r="I51" s="547">
        <v>4.0338000000000003</v>
      </c>
    </row>
    <row r="52" spans="1:9">
      <c r="A52" s="1088"/>
      <c r="B52" s="66" t="s">
        <v>1035</v>
      </c>
      <c r="C52" s="535">
        <v>7.2547844900000005</v>
      </c>
      <c r="D52" s="547">
        <v>2</v>
      </c>
      <c r="E52" s="535">
        <v>74</v>
      </c>
      <c r="F52" s="547">
        <v>87.02</v>
      </c>
      <c r="G52" s="547">
        <v>2</v>
      </c>
      <c r="H52" s="535">
        <v>45.227316020000004</v>
      </c>
      <c r="I52" s="547">
        <v>9.3088999999999995</v>
      </c>
    </row>
    <row r="53" spans="1:9">
      <c r="A53" s="1084"/>
      <c r="B53" s="17" t="s">
        <v>1177</v>
      </c>
      <c r="C53" s="540">
        <v>3498.1117643299999</v>
      </c>
      <c r="D53" s="549">
        <v>3.5299999999999998E-2</v>
      </c>
      <c r="E53" s="540">
        <v>4734</v>
      </c>
      <c r="F53" s="549">
        <v>95.05</v>
      </c>
      <c r="G53" s="549">
        <v>2</v>
      </c>
      <c r="H53" s="540">
        <v>1772.9764473800001</v>
      </c>
      <c r="I53" s="549">
        <v>1.2426999999999999</v>
      </c>
    </row>
    <row r="54" spans="1:9">
      <c r="A54" s="1147" t="s">
        <v>1182</v>
      </c>
      <c r="B54" s="1148"/>
      <c r="C54" s="1148"/>
      <c r="D54" s="1148"/>
      <c r="E54" s="1148"/>
      <c r="F54" s="1148"/>
      <c r="G54" s="1148"/>
      <c r="H54" s="1148"/>
      <c r="I54" s="1149"/>
    </row>
    <row r="55" spans="1:9">
      <c r="A55" s="1087"/>
      <c r="B55" s="66" t="s">
        <v>1017</v>
      </c>
      <c r="C55" s="535">
        <v>6.2226487000000006</v>
      </c>
      <c r="D55" s="535">
        <v>8.3382198899999996E-2</v>
      </c>
      <c r="E55" s="535">
        <v>195</v>
      </c>
      <c r="F55" s="547">
        <v>112.73270066499998</v>
      </c>
      <c r="G55" s="547">
        <v>0</v>
      </c>
      <c r="H55" s="535">
        <v>1.3230180874000002</v>
      </c>
      <c r="I55" s="547">
        <v>0.2126133342</v>
      </c>
    </row>
    <row r="56" spans="1:9">
      <c r="A56" s="1088"/>
      <c r="B56" s="66" t="s">
        <v>1022</v>
      </c>
      <c r="C56" s="535">
        <v>2.1493011800000001</v>
      </c>
      <c r="D56" s="535">
        <v>0.2016065044</v>
      </c>
      <c r="E56" s="535">
        <v>137</v>
      </c>
      <c r="F56" s="547">
        <v>128.52715133780001</v>
      </c>
      <c r="G56" s="547">
        <v>0</v>
      </c>
      <c r="H56" s="535">
        <v>1.1031959781</v>
      </c>
      <c r="I56" s="547">
        <v>0.51328124149999999</v>
      </c>
    </row>
    <row r="57" spans="1:9">
      <c r="A57" s="1088"/>
      <c r="B57" s="66" t="s">
        <v>1023</v>
      </c>
      <c r="C57" s="535">
        <v>1.7127382900000001</v>
      </c>
      <c r="D57" s="535">
        <v>0.31932645440000001</v>
      </c>
      <c r="E57" s="535">
        <v>82</v>
      </c>
      <c r="F57" s="547">
        <v>53.4832350991</v>
      </c>
      <c r="G57" s="547">
        <v>0</v>
      </c>
      <c r="H57" s="535">
        <v>0.46739581089999999</v>
      </c>
      <c r="I57" s="547">
        <v>0.27289388790000002</v>
      </c>
    </row>
    <row r="58" spans="1:9">
      <c r="A58" s="1088"/>
      <c r="B58" s="66" t="s">
        <v>1024</v>
      </c>
      <c r="C58" s="535">
        <v>0.75449090000000008</v>
      </c>
      <c r="D58" s="535">
        <v>0.60462484819999995</v>
      </c>
      <c r="E58" s="535">
        <v>35</v>
      </c>
      <c r="F58" s="547">
        <v>81.034703129199997</v>
      </c>
      <c r="G58" s="547">
        <v>0</v>
      </c>
      <c r="H58" s="535">
        <v>0.3740236723</v>
      </c>
      <c r="I58" s="547">
        <v>0.49572986540000002</v>
      </c>
    </row>
    <row r="59" spans="1:9">
      <c r="A59" s="1088"/>
      <c r="B59" s="66" t="s">
        <v>1025</v>
      </c>
      <c r="C59" s="535">
        <v>0.93583780000000005</v>
      </c>
      <c r="D59" s="535">
        <v>1.3916071829000001</v>
      </c>
      <c r="E59" s="535">
        <v>126</v>
      </c>
      <c r="F59" s="547">
        <v>93.114883240799998</v>
      </c>
      <c r="G59" s="547">
        <v>0</v>
      </c>
      <c r="H59" s="535">
        <v>0.85888802379999996</v>
      </c>
      <c r="I59" s="547">
        <v>0.91777445170000005</v>
      </c>
    </row>
    <row r="60" spans="1:9">
      <c r="A60" s="1088"/>
      <c r="B60" s="66" t="s">
        <v>1028</v>
      </c>
      <c r="C60" s="535">
        <v>3.0029599999999998E-3</v>
      </c>
      <c r="D60" s="535">
        <v>4.3926820206999997</v>
      </c>
      <c r="E60" s="535">
        <v>32</v>
      </c>
      <c r="F60" s="547">
        <v>37.555809779199997</v>
      </c>
      <c r="G60" s="547">
        <v>0</v>
      </c>
      <c r="H60" s="535">
        <v>1.2431500000000002E-3</v>
      </c>
      <c r="I60" s="547">
        <v>0.4139748781</v>
      </c>
    </row>
    <row r="61" spans="1:9">
      <c r="A61" s="1088"/>
      <c r="B61" s="66" t="s">
        <v>1031</v>
      </c>
      <c r="C61" s="535">
        <v>6.8687539999999991E-2</v>
      </c>
      <c r="D61" s="535">
        <v>16.323476779700002</v>
      </c>
      <c r="E61" s="535">
        <v>136</v>
      </c>
      <c r="F61" s="547">
        <v>99.997309224299997</v>
      </c>
      <c r="G61" s="547">
        <v>0</v>
      </c>
      <c r="H61" s="535">
        <v>0.12926232930000001</v>
      </c>
      <c r="I61" s="547">
        <v>1.8818890485999999</v>
      </c>
    </row>
    <row r="62" spans="1:9">
      <c r="A62" s="1088"/>
      <c r="B62" s="66" t="s">
        <v>1035</v>
      </c>
      <c r="C62" s="535">
        <v>0</v>
      </c>
      <c r="D62" s="535">
        <v>0</v>
      </c>
      <c r="E62" s="535">
        <v>4</v>
      </c>
      <c r="F62" s="547">
        <v>0</v>
      </c>
      <c r="G62" s="547">
        <v>0</v>
      </c>
      <c r="H62" s="535">
        <v>0</v>
      </c>
      <c r="I62" s="547">
        <v>0</v>
      </c>
    </row>
    <row r="63" spans="1:9">
      <c r="A63" s="1084"/>
      <c r="B63" s="17" t="s">
        <v>1177</v>
      </c>
      <c r="C63" s="535">
        <v>11.846707369999999</v>
      </c>
      <c r="D63" s="535">
        <v>0.37073650940000002</v>
      </c>
      <c r="E63" s="535">
        <v>747</v>
      </c>
      <c r="F63" s="547">
        <v>103.37083706040001</v>
      </c>
      <c r="G63" s="547">
        <v>0</v>
      </c>
      <c r="H63" s="535">
        <v>4.2570270517999997</v>
      </c>
      <c r="I63" s="547">
        <v>0.35934263579999998</v>
      </c>
    </row>
    <row r="64" spans="1:9" s="388" customFormat="1">
      <c r="A64" s="1150" t="s">
        <v>1183</v>
      </c>
      <c r="B64" s="1150"/>
      <c r="C64" s="540">
        <v>33078.436946740003</v>
      </c>
      <c r="D64" s="696">
        <v>0.401066836864369</v>
      </c>
      <c r="E64" s="540">
        <v>11765</v>
      </c>
      <c r="F64" s="549">
        <v>42.043361461043197</v>
      </c>
      <c r="G64" s="549">
        <v>2</v>
      </c>
      <c r="H64" s="540">
        <v>9.6172346931289994</v>
      </c>
      <c r="I64" s="696">
        <v>0.29074030035378601</v>
      </c>
    </row>
  </sheetData>
  <mergeCells count="13">
    <mergeCell ref="A44:I44"/>
    <mergeCell ref="A4:I4"/>
    <mergeCell ref="A34:I34"/>
    <mergeCell ref="A54:I54"/>
    <mergeCell ref="A64:B64"/>
    <mergeCell ref="A5:A13"/>
    <mergeCell ref="A35:A43"/>
    <mergeCell ref="A55:A63"/>
    <mergeCell ref="A45:A53"/>
    <mergeCell ref="A14:I14"/>
    <mergeCell ref="A15:A23"/>
    <mergeCell ref="A24:I24"/>
    <mergeCell ref="A25:A33"/>
  </mergeCells>
  <hyperlinks>
    <hyperlink ref="K1" location="Index!A1" display="Index" xr:uid="{6B7E80E9-0B27-44B4-942C-41DA63BA6B4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E04A-9630-42F0-B126-682A7E3733B6}">
  <dimension ref="A1:M29"/>
  <sheetViews>
    <sheetView showGridLines="0" zoomScaleNormal="100" workbookViewId="0">
      <selection activeCell="G3" sqref="G3:H3"/>
    </sheetView>
  </sheetViews>
  <sheetFormatPr defaultColWidth="9.1796875" defaultRowHeight="10.5"/>
  <cols>
    <col min="1" max="1" width="4" style="2" customWidth="1"/>
    <col min="2" max="2" width="19.54296875" style="2" customWidth="1"/>
    <col min="3" max="10" width="14.453125" style="2" customWidth="1"/>
    <col min="11" max="11" width="9.1796875" style="2"/>
    <col min="12" max="12" width="10.7265625" style="2" bestFit="1" customWidth="1"/>
    <col min="13" max="16384" width="9.1796875" style="2"/>
  </cols>
  <sheetData>
    <row r="1" spans="1:13">
      <c r="A1" s="11" t="s">
        <v>1184</v>
      </c>
      <c r="B1" s="11"/>
      <c r="C1" s="11"/>
      <c r="D1" s="11"/>
      <c r="E1" s="11"/>
      <c r="F1" s="11"/>
      <c r="G1" s="11"/>
      <c r="H1" s="11"/>
      <c r="I1" s="11"/>
      <c r="J1" s="11"/>
      <c r="L1" s="11" t="s">
        <v>143</v>
      </c>
    </row>
    <row r="2" spans="1:13" ht="15" customHeight="1">
      <c r="B2" s="560">
        <v>45838</v>
      </c>
      <c r="C2" s="1103" t="s">
        <v>1185</v>
      </c>
      <c r="D2" s="1103"/>
      <c r="E2" s="1103"/>
      <c r="F2" s="1103"/>
      <c r="G2" s="1104" t="s">
        <v>1186</v>
      </c>
      <c r="H2" s="1110"/>
      <c r="I2" s="1110"/>
      <c r="J2" s="1105"/>
    </row>
    <row r="3" spans="1:13" ht="12.75" customHeight="1">
      <c r="A3" s="12"/>
      <c r="B3" s="1151" t="s">
        <v>1187</v>
      </c>
      <c r="C3" s="1103" t="s">
        <v>1188</v>
      </c>
      <c r="D3" s="1103"/>
      <c r="E3" s="1103" t="s">
        <v>1189</v>
      </c>
      <c r="F3" s="1103"/>
      <c r="G3" s="1104" t="s">
        <v>1188</v>
      </c>
      <c r="H3" s="1105"/>
      <c r="I3" s="1104" t="s">
        <v>1189</v>
      </c>
      <c r="J3" s="1105"/>
    </row>
    <row r="4" spans="1:13" ht="12.75" customHeight="1">
      <c r="A4" s="12"/>
      <c r="B4" s="1151"/>
      <c r="C4" s="65" t="s">
        <v>1190</v>
      </c>
      <c r="D4" s="65" t="s">
        <v>1191</v>
      </c>
      <c r="E4" s="65" t="s">
        <v>1190</v>
      </c>
      <c r="F4" s="65" t="s">
        <v>1191</v>
      </c>
      <c r="G4" s="17" t="s">
        <v>1190</v>
      </c>
      <c r="H4" s="17" t="s">
        <v>1191</v>
      </c>
      <c r="I4" s="17" t="s">
        <v>1190</v>
      </c>
      <c r="J4" s="17" t="s">
        <v>1191</v>
      </c>
    </row>
    <row r="5" spans="1:13" ht="12.75" customHeight="1">
      <c r="A5" s="551">
        <v>1</v>
      </c>
      <c r="B5" s="16" t="s">
        <v>1192</v>
      </c>
      <c r="C5" s="220">
        <v>3961</v>
      </c>
      <c r="D5" s="220">
        <v>1988</v>
      </c>
      <c r="E5" s="220">
        <v>1796</v>
      </c>
      <c r="F5" s="220">
        <v>3408</v>
      </c>
      <c r="G5" s="220">
        <v>18</v>
      </c>
      <c r="H5" s="220">
        <v>522</v>
      </c>
      <c r="I5" s="220" t="s">
        <v>1193</v>
      </c>
      <c r="J5" s="220">
        <v>2233</v>
      </c>
    </row>
    <row r="6" spans="1:13" ht="12.75" customHeight="1">
      <c r="A6" s="551">
        <v>2</v>
      </c>
      <c r="B6" s="16" t="s">
        <v>1194</v>
      </c>
      <c r="C6" s="220">
        <v>597</v>
      </c>
      <c r="D6" s="220">
        <v>1604</v>
      </c>
      <c r="E6" s="220">
        <v>2176</v>
      </c>
      <c r="F6" s="220">
        <v>2012</v>
      </c>
      <c r="G6" s="220"/>
      <c r="H6" s="220">
        <v>1631</v>
      </c>
      <c r="I6" s="220" t="s">
        <v>1193</v>
      </c>
      <c r="J6" s="220">
        <v>1031</v>
      </c>
    </row>
    <row r="7" spans="1:13" ht="12.75" customHeight="1">
      <c r="A7" s="551">
        <v>3</v>
      </c>
      <c r="B7" s="16" t="s">
        <v>1195</v>
      </c>
      <c r="C7" s="220">
        <v>561</v>
      </c>
      <c r="D7" s="220">
        <v>223</v>
      </c>
      <c r="E7" s="220">
        <v>801</v>
      </c>
      <c r="F7" s="220">
        <v>483</v>
      </c>
      <c r="G7" s="220"/>
      <c r="H7" s="220">
        <v>40337</v>
      </c>
      <c r="I7" s="220">
        <v>1373</v>
      </c>
      <c r="J7" s="220">
        <v>43720</v>
      </c>
    </row>
    <row r="8" spans="1:13" ht="12.75" customHeight="1">
      <c r="A8" s="551">
        <v>4</v>
      </c>
      <c r="B8" s="16" t="s">
        <v>1196</v>
      </c>
      <c r="C8" s="220">
        <v>327</v>
      </c>
      <c r="D8" s="220">
        <v>313</v>
      </c>
      <c r="E8" s="220">
        <v>740</v>
      </c>
      <c r="F8" s="220">
        <v>9</v>
      </c>
      <c r="G8" s="220"/>
      <c r="H8" s="220">
        <v>80216</v>
      </c>
      <c r="I8" s="220">
        <v>554</v>
      </c>
      <c r="J8" s="220">
        <v>57245</v>
      </c>
    </row>
    <row r="9" spans="1:13" ht="12.75" customHeight="1">
      <c r="A9" s="551">
        <v>5</v>
      </c>
      <c r="B9" s="16" t="s">
        <v>1197</v>
      </c>
      <c r="C9" s="220" t="s">
        <v>1198</v>
      </c>
      <c r="D9" s="220" t="s">
        <v>1199</v>
      </c>
      <c r="E9" s="220" t="s">
        <v>1200</v>
      </c>
      <c r="F9" s="220" t="s">
        <v>1200</v>
      </c>
      <c r="G9" s="220"/>
      <c r="H9" s="220">
        <v>36</v>
      </c>
      <c r="I9" s="220" t="s">
        <v>1193</v>
      </c>
      <c r="J9" s="220">
        <v>0</v>
      </c>
    </row>
    <row r="10" spans="1:13" ht="12.75" customHeight="1">
      <c r="A10" s="551">
        <v>6</v>
      </c>
      <c r="B10" s="16" t="s">
        <v>1201</v>
      </c>
      <c r="C10" s="220">
        <v>730</v>
      </c>
      <c r="D10" s="220">
        <v>210</v>
      </c>
      <c r="E10" s="220">
        <v>1505</v>
      </c>
      <c r="F10" s="220" t="s">
        <v>1200</v>
      </c>
      <c r="G10" s="220"/>
      <c r="H10" s="220">
        <v>14419</v>
      </c>
      <c r="I10" s="220" t="s">
        <v>1193</v>
      </c>
      <c r="J10" s="220">
        <v>10625</v>
      </c>
    </row>
    <row r="11" spans="1:13" ht="12.75" customHeight="1">
      <c r="A11" s="551">
        <v>7</v>
      </c>
      <c r="B11" s="16" t="s">
        <v>1202</v>
      </c>
      <c r="C11" s="220" t="s">
        <v>1198</v>
      </c>
      <c r="D11" s="220" t="s">
        <v>1199</v>
      </c>
      <c r="E11" s="220" t="s">
        <v>1200</v>
      </c>
      <c r="F11" s="220" t="s">
        <v>1200</v>
      </c>
      <c r="G11" s="220"/>
      <c r="H11" s="220">
        <v>24922</v>
      </c>
      <c r="I11" s="220" t="s">
        <v>1193</v>
      </c>
      <c r="J11" s="220">
        <v>22097</v>
      </c>
    </row>
    <row r="12" spans="1:13" ht="12.75" customHeight="1">
      <c r="A12" s="551">
        <v>8</v>
      </c>
      <c r="B12" s="16" t="s">
        <v>1203</v>
      </c>
      <c r="C12" s="220" t="s">
        <v>1198</v>
      </c>
      <c r="D12" s="220">
        <v>2</v>
      </c>
      <c r="E12" s="220">
        <v>2</v>
      </c>
      <c r="F12" s="220" t="s">
        <v>1200</v>
      </c>
      <c r="G12" s="220"/>
      <c r="H12" s="220">
        <v>83857</v>
      </c>
      <c r="I12" s="220" t="s">
        <v>1193</v>
      </c>
      <c r="J12" s="220">
        <v>74801</v>
      </c>
    </row>
    <row r="13" spans="1:13" ht="12.75" customHeight="1">
      <c r="A13" s="458">
        <v>9</v>
      </c>
      <c r="B13" s="400" t="s">
        <v>191</v>
      </c>
      <c r="C13" s="657">
        <v>6176</v>
      </c>
      <c r="D13" s="658">
        <v>4341</v>
      </c>
      <c r="E13" s="658">
        <v>7021</v>
      </c>
      <c r="F13" s="658">
        <v>5911</v>
      </c>
      <c r="G13" s="656">
        <v>18</v>
      </c>
      <c r="H13" s="658">
        <v>245938</v>
      </c>
      <c r="I13" s="658">
        <v>1927</v>
      </c>
      <c r="J13" s="658">
        <v>211752</v>
      </c>
    </row>
    <row r="15" spans="1:13">
      <c r="M15" s="26"/>
    </row>
    <row r="17" spans="1:12">
      <c r="A17" s="11" t="s">
        <v>1184</v>
      </c>
      <c r="B17" s="11"/>
      <c r="C17" s="11"/>
      <c r="D17" s="11"/>
      <c r="E17" s="11"/>
      <c r="F17" s="11"/>
      <c r="G17" s="11"/>
      <c r="H17" s="11"/>
      <c r="I17" s="11"/>
      <c r="J17" s="11"/>
    </row>
    <row r="18" spans="1:12">
      <c r="B18" s="560">
        <v>45657</v>
      </c>
      <c r="C18" s="1103" t="s">
        <v>1185</v>
      </c>
      <c r="D18" s="1103"/>
      <c r="E18" s="1103"/>
      <c r="F18" s="1103"/>
      <c r="G18" s="1104" t="s">
        <v>1186</v>
      </c>
      <c r="H18" s="1110"/>
      <c r="I18" s="1110"/>
      <c r="J18" s="1105"/>
    </row>
    <row r="19" spans="1:12">
      <c r="A19" s="12"/>
      <c r="B19" s="1151" t="s">
        <v>1187</v>
      </c>
      <c r="C19" s="1103" t="s">
        <v>1188</v>
      </c>
      <c r="D19" s="1103"/>
      <c r="E19" s="1103" t="s">
        <v>1189</v>
      </c>
      <c r="F19" s="1103"/>
      <c r="G19" s="1104" t="s">
        <v>1188</v>
      </c>
      <c r="H19" s="1105"/>
      <c r="I19" s="1104" t="s">
        <v>1189</v>
      </c>
      <c r="J19" s="1105"/>
    </row>
    <row r="20" spans="1:12">
      <c r="A20" s="12"/>
      <c r="B20" s="1151"/>
      <c r="C20" s="65" t="s">
        <v>1190</v>
      </c>
      <c r="D20" s="65" t="s">
        <v>1191</v>
      </c>
      <c r="E20" s="65" t="s">
        <v>1190</v>
      </c>
      <c r="F20" s="65" t="s">
        <v>1191</v>
      </c>
      <c r="G20" s="17" t="s">
        <v>1190</v>
      </c>
      <c r="H20" s="17" t="s">
        <v>1191</v>
      </c>
      <c r="I20" s="17" t="s">
        <v>1190</v>
      </c>
      <c r="J20" s="17" t="s">
        <v>1191</v>
      </c>
    </row>
    <row r="21" spans="1:12">
      <c r="A21" s="551">
        <v>1</v>
      </c>
      <c r="B21" s="16" t="s">
        <v>1192</v>
      </c>
      <c r="C21" s="220">
        <v>2160</v>
      </c>
      <c r="D21" s="220">
        <v>2049</v>
      </c>
      <c r="E21" s="220">
        <v>2001</v>
      </c>
      <c r="F21" s="220">
        <v>2580</v>
      </c>
      <c r="G21" s="220">
        <v>6</v>
      </c>
      <c r="H21" s="220">
        <v>306</v>
      </c>
      <c r="I21" s="220"/>
      <c r="J21" s="220">
        <v>2220</v>
      </c>
      <c r="L21" s="683"/>
    </row>
    <row r="22" spans="1:12">
      <c r="A22" s="551">
        <v>2</v>
      </c>
      <c r="B22" s="16" t="s">
        <v>1194</v>
      </c>
      <c r="C22" s="220">
        <v>645</v>
      </c>
      <c r="D22" s="220">
        <v>2148</v>
      </c>
      <c r="E22" s="220">
        <v>4278</v>
      </c>
      <c r="F22" s="220">
        <v>1110</v>
      </c>
      <c r="G22" s="220"/>
      <c r="H22" s="220">
        <v>912</v>
      </c>
      <c r="I22" s="220"/>
      <c r="J22" s="220">
        <v>1469</v>
      </c>
    </row>
    <row r="23" spans="1:12">
      <c r="A23" s="551">
        <v>3</v>
      </c>
      <c r="B23" s="16" t="s">
        <v>1195</v>
      </c>
      <c r="C23" s="220">
        <v>940</v>
      </c>
      <c r="D23" s="220">
        <v>312</v>
      </c>
      <c r="E23" s="220">
        <v>2892</v>
      </c>
      <c r="F23" s="220">
        <v>435</v>
      </c>
      <c r="G23" s="220"/>
      <c r="H23" s="220">
        <v>52608</v>
      </c>
      <c r="I23" s="220">
        <v>1588</v>
      </c>
      <c r="J23" s="220">
        <v>53441</v>
      </c>
    </row>
    <row r="24" spans="1:12">
      <c r="A24" s="551">
        <v>4</v>
      </c>
      <c r="B24" s="16" t="s">
        <v>1196</v>
      </c>
      <c r="C24" s="220">
        <v>1087</v>
      </c>
      <c r="D24" s="220">
        <v>627</v>
      </c>
      <c r="E24" s="220">
        <v>2507</v>
      </c>
      <c r="F24" s="220">
        <v>15</v>
      </c>
      <c r="G24" s="220"/>
      <c r="H24" s="220">
        <v>106808</v>
      </c>
      <c r="I24" s="220">
        <v>618</v>
      </c>
      <c r="J24" s="220">
        <v>95539</v>
      </c>
    </row>
    <row r="25" spans="1:12">
      <c r="A25" s="551">
        <v>5</v>
      </c>
      <c r="B25" s="16" t="s">
        <v>1197</v>
      </c>
      <c r="C25" s="220"/>
      <c r="D25" s="220"/>
      <c r="E25" s="220"/>
      <c r="F25" s="220"/>
      <c r="G25" s="220"/>
      <c r="H25" s="220">
        <v>43</v>
      </c>
      <c r="I25" s="220"/>
      <c r="J25" s="220">
        <v>52</v>
      </c>
    </row>
    <row r="26" spans="1:12">
      <c r="A26" s="551">
        <v>6</v>
      </c>
      <c r="B26" s="16" t="s">
        <v>1201</v>
      </c>
      <c r="C26" s="220">
        <v>499</v>
      </c>
      <c r="D26" s="220">
        <v>575</v>
      </c>
      <c r="E26" s="220">
        <v>1268</v>
      </c>
      <c r="F26" s="220"/>
      <c r="G26" s="220"/>
      <c r="H26" s="220">
        <v>14173</v>
      </c>
      <c r="I26" s="220"/>
      <c r="J26" s="220">
        <v>11758</v>
      </c>
    </row>
    <row r="27" spans="1:12">
      <c r="A27" s="551">
        <v>7</v>
      </c>
      <c r="B27" s="16" t="s">
        <v>1202</v>
      </c>
      <c r="C27" s="220"/>
      <c r="D27" s="220"/>
      <c r="E27" s="220"/>
      <c r="F27" s="220"/>
      <c r="G27" s="220"/>
      <c r="H27" s="220">
        <v>25854</v>
      </c>
      <c r="I27" s="220"/>
      <c r="J27" s="220">
        <v>21588</v>
      </c>
    </row>
    <row r="28" spans="1:12">
      <c r="A28" s="551">
        <v>8</v>
      </c>
      <c r="B28" s="16" t="s">
        <v>1203</v>
      </c>
      <c r="C28" s="220">
        <v>740</v>
      </c>
      <c r="D28" s="220"/>
      <c r="E28" s="220"/>
      <c r="F28" s="220"/>
      <c r="G28" s="220"/>
      <c r="H28" s="220">
        <v>52016</v>
      </c>
      <c r="I28" s="220"/>
      <c r="J28" s="220">
        <v>78574</v>
      </c>
    </row>
    <row r="29" spans="1:12">
      <c r="A29" s="458">
        <v>9</v>
      </c>
      <c r="B29" s="400" t="s">
        <v>191</v>
      </c>
      <c r="C29" s="657">
        <v>6070</v>
      </c>
      <c r="D29" s="658">
        <v>5712</v>
      </c>
      <c r="E29" s="658">
        <v>12946</v>
      </c>
      <c r="F29" s="658">
        <v>4141</v>
      </c>
      <c r="G29" s="656">
        <v>6</v>
      </c>
      <c r="H29" s="658">
        <v>252721</v>
      </c>
      <c r="I29" s="658">
        <v>2206</v>
      </c>
      <c r="J29" s="658">
        <v>264640</v>
      </c>
    </row>
  </sheetData>
  <mergeCells count="14">
    <mergeCell ref="C18:F18"/>
    <mergeCell ref="G18:J18"/>
    <mergeCell ref="B19:B20"/>
    <mergeCell ref="C19:D19"/>
    <mergeCell ref="E19:F19"/>
    <mergeCell ref="G19:H19"/>
    <mergeCell ref="I19:J19"/>
    <mergeCell ref="C2:F2"/>
    <mergeCell ref="G2:J2"/>
    <mergeCell ref="B3:B4"/>
    <mergeCell ref="C3:D3"/>
    <mergeCell ref="E3:F3"/>
    <mergeCell ref="G3:H3"/>
    <mergeCell ref="I3:J3"/>
  </mergeCells>
  <hyperlinks>
    <hyperlink ref="L1" location="Index!A1" display="Index" xr:uid="{D7F39142-AE1F-45D4-9526-B2EB0D9F29F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506F-58BC-4A87-9BEB-E04A11472262}">
  <dimension ref="A1:H29"/>
  <sheetViews>
    <sheetView showGridLines="0" zoomScaleNormal="100" workbookViewId="0">
      <selection activeCell="P21" sqref="P21"/>
    </sheetView>
  </sheetViews>
  <sheetFormatPr defaultColWidth="9.1796875" defaultRowHeight="10.5"/>
  <cols>
    <col min="1" max="1" width="4.453125" style="2" customWidth="1"/>
    <col min="2" max="2" width="30.81640625" style="2" customWidth="1"/>
    <col min="3" max="4" width="18.1796875" style="2" customWidth="1"/>
    <col min="5" max="16384" width="9.1796875" style="2"/>
  </cols>
  <sheetData>
    <row r="1" spans="1:8">
      <c r="A1" s="11" t="s">
        <v>1204</v>
      </c>
      <c r="B1" s="11"/>
      <c r="C1" s="11"/>
      <c r="D1" s="11"/>
      <c r="F1" s="11" t="s">
        <v>143</v>
      </c>
    </row>
    <row r="2" spans="1:8" s="552" customFormat="1">
      <c r="A2" s="502"/>
      <c r="B2" s="502"/>
      <c r="C2" s="1154">
        <v>45838</v>
      </c>
      <c r="D2" s="1155"/>
      <c r="F2" s="502"/>
      <c r="H2" s="2"/>
    </row>
    <row r="3" spans="1:8">
      <c r="B3" s="452"/>
      <c r="C3" s="224" t="s">
        <v>1205</v>
      </c>
      <c r="D3" s="65" t="s">
        <v>1206</v>
      </c>
    </row>
    <row r="4" spans="1:8">
      <c r="A4" s="1152" t="s">
        <v>1207</v>
      </c>
      <c r="B4" s="1153"/>
      <c r="C4" s="553"/>
      <c r="D4" s="554"/>
    </row>
    <row r="5" spans="1:8">
      <c r="A5" s="44">
        <v>1</v>
      </c>
      <c r="B5" s="555" t="s">
        <v>1208</v>
      </c>
      <c r="C5" s="453">
        <v>10884.745347049999</v>
      </c>
      <c r="D5" s="453">
        <v>6675.3343847899996</v>
      </c>
    </row>
    <row r="6" spans="1:8">
      <c r="A6" s="44">
        <v>2</v>
      </c>
      <c r="B6" s="555" t="s">
        <v>1209</v>
      </c>
      <c r="C6" s="453">
        <v>8955.2694483600008</v>
      </c>
      <c r="D6" s="453">
        <v>5766.5666794799999</v>
      </c>
    </row>
    <row r="7" spans="1:8">
      <c r="A7" s="44">
        <v>3</v>
      </c>
      <c r="B7" s="555" t="s">
        <v>1210</v>
      </c>
      <c r="C7" s="453">
        <v>3252.22840004</v>
      </c>
      <c r="D7" s="453">
        <v>0</v>
      </c>
    </row>
    <row r="8" spans="1:8">
      <c r="A8" s="44">
        <v>4</v>
      </c>
      <c r="B8" s="555" t="s">
        <v>1211</v>
      </c>
      <c r="C8" s="453">
        <v>0</v>
      </c>
      <c r="D8" s="453">
        <v>0</v>
      </c>
    </row>
    <row r="9" spans="1:8">
      <c r="A9" s="44">
        <v>5</v>
      </c>
      <c r="B9" s="555" t="s">
        <v>1212</v>
      </c>
      <c r="C9" s="453">
        <v>0</v>
      </c>
      <c r="D9" s="453">
        <v>0</v>
      </c>
    </row>
    <row r="10" spans="1:8">
      <c r="A10" s="44">
        <v>6</v>
      </c>
      <c r="B10" s="500" t="s">
        <v>1213</v>
      </c>
      <c r="C10" s="453">
        <v>23092.243195450003</v>
      </c>
      <c r="D10" s="453">
        <v>12441.90106427</v>
      </c>
    </row>
    <row r="11" spans="1:8">
      <c r="A11" s="1152" t="s">
        <v>1214</v>
      </c>
      <c r="B11" s="1153"/>
      <c r="C11" s="556"/>
      <c r="D11" s="556"/>
    </row>
    <row r="12" spans="1:8">
      <c r="A12" s="68">
        <v>7</v>
      </c>
      <c r="B12" s="555" t="s">
        <v>1215</v>
      </c>
      <c r="C12" s="453">
        <v>178.20074890999999</v>
      </c>
      <c r="D12" s="453">
        <v>234.88076881999999</v>
      </c>
    </row>
    <row r="13" spans="1:8">
      <c r="A13" s="68">
        <v>8</v>
      </c>
      <c r="B13" s="555" t="s">
        <v>1216</v>
      </c>
      <c r="C13" s="453">
        <v>-385.84816697000002</v>
      </c>
      <c r="D13" s="453">
        <v>0</v>
      </c>
    </row>
    <row r="17" spans="1:4">
      <c r="A17" s="11" t="s">
        <v>1204</v>
      </c>
      <c r="B17" s="11"/>
      <c r="C17" s="11"/>
      <c r="D17" s="11"/>
    </row>
    <row r="18" spans="1:4">
      <c r="A18" s="502"/>
      <c r="B18" s="502"/>
      <c r="C18" s="1154">
        <v>45657</v>
      </c>
      <c r="D18" s="1155"/>
    </row>
    <row r="19" spans="1:4">
      <c r="B19" s="452"/>
      <c r="C19" s="224" t="s">
        <v>1205</v>
      </c>
      <c r="D19" s="65" t="s">
        <v>1206</v>
      </c>
    </row>
    <row r="20" spans="1:4">
      <c r="A20" s="1152" t="s">
        <v>1207</v>
      </c>
      <c r="B20" s="1153"/>
      <c r="C20" s="553"/>
      <c r="D20" s="554"/>
    </row>
    <row r="21" spans="1:4">
      <c r="A21" s="44">
        <v>1</v>
      </c>
      <c r="B21" s="555" t="s">
        <v>1208</v>
      </c>
      <c r="C21" s="453">
        <v>11724.84344595</v>
      </c>
      <c r="D21" s="453">
        <v>8153.6845583500008</v>
      </c>
    </row>
    <row r="22" spans="1:4">
      <c r="A22" s="44">
        <v>2</v>
      </c>
      <c r="B22" s="555" t="s">
        <v>1209</v>
      </c>
      <c r="C22" s="453">
        <v>9960.2578023299993</v>
      </c>
      <c r="D22" s="453">
        <v>7735.6395335400002</v>
      </c>
    </row>
    <row r="23" spans="1:4">
      <c r="A23" s="44">
        <v>3</v>
      </c>
      <c r="B23" s="555" t="s">
        <v>1210</v>
      </c>
      <c r="C23" s="453">
        <v>4235.2561595500001</v>
      </c>
      <c r="D23" s="453">
        <v>0</v>
      </c>
    </row>
    <row r="24" spans="1:4">
      <c r="A24" s="44">
        <v>4</v>
      </c>
      <c r="B24" s="555" t="s">
        <v>1211</v>
      </c>
      <c r="C24" s="453">
        <v>0</v>
      </c>
      <c r="D24" s="453">
        <v>0</v>
      </c>
    </row>
    <row r="25" spans="1:4">
      <c r="A25" s="44">
        <v>5</v>
      </c>
      <c r="B25" s="555" t="s">
        <v>1212</v>
      </c>
      <c r="C25" s="453">
        <v>0</v>
      </c>
      <c r="D25" s="453">
        <v>0</v>
      </c>
    </row>
    <row r="26" spans="1:4">
      <c r="A26" s="44">
        <v>6</v>
      </c>
      <c r="B26" s="500" t="s">
        <v>1213</v>
      </c>
      <c r="C26" s="453">
        <v>25920.357407829997</v>
      </c>
      <c r="D26" s="453">
        <v>15889.324091889999</v>
      </c>
    </row>
    <row r="27" spans="1:4">
      <c r="A27" s="1152" t="s">
        <v>1214</v>
      </c>
      <c r="B27" s="1153"/>
      <c r="C27" s="556"/>
      <c r="D27" s="556"/>
    </row>
    <row r="28" spans="1:4">
      <c r="A28" s="68">
        <v>7</v>
      </c>
      <c r="B28" s="555" t="s">
        <v>1215</v>
      </c>
      <c r="C28" s="453">
        <v>20.929984280000003</v>
      </c>
      <c r="D28" s="453">
        <v>287.73199963999997</v>
      </c>
    </row>
    <row r="29" spans="1:4">
      <c r="A29" s="68">
        <v>8</v>
      </c>
      <c r="B29" s="555" t="s">
        <v>1216</v>
      </c>
      <c r="C29" s="453">
        <v>-614.86297596999998</v>
      </c>
      <c r="D29" s="453">
        <v>0</v>
      </c>
    </row>
  </sheetData>
  <mergeCells count="6">
    <mergeCell ref="A20:B20"/>
    <mergeCell ref="A27:B27"/>
    <mergeCell ref="C2:D2"/>
    <mergeCell ref="A4:B4"/>
    <mergeCell ref="A11:B11"/>
    <mergeCell ref="C18:D18"/>
  </mergeCells>
  <hyperlinks>
    <hyperlink ref="F1" location="Index!A1" display="Index" xr:uid="{B5DBC9D5-17B4-4704-A84C-03BFFE42D5D4}"/>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CC22-3B4C-43C5-993E-030C5D87DFDC}">
  <sheetPr>
    <pageSetUpPr fitToPage="1"/>
  </sheetPr>
  <dimension ref="A1:F49"/>
  <sheetViews>
    <sheetView showGridLines="0" zoomScaleNormal="100" workbookViewId="0">
      <selection activeCell="A35" sqref="A35"/>
    </sheetView>
  </sheetViews>
  <sheetFormatPr defaultColWidth="9.1796875" defaultRowHeight="10.5"/>
  <cols>
    <col min="1" max="1" width="5" style="12" customWidth="1"/>
    <col min="2" max="2" width="55.54296875" style="12" customWidth="1"/>
    <col min="3" max="4" width="15.453125" style="12" customWidth="1"/>
    <col min="5" max="16384" width="9.1796875" style="12"/>
  </cols>
  <sheetData>
    <row r="1" spans="1:6">
      <c r="A1" s="11" t="s">
        <v>1217</v>
      </c>
      <c r="B1" s="11"/>
      <c r="C1" s="11"/>
      <c r="D1" s="11"/>
      <c r="F1" s="11" t="s">
        <v>143</v>
      </c>
    </row>
    <row r="2" spans="1:6">
      <c r="A2" s="223"/>
      <c r="B2" s="557"/>
      <c r="C2" s="1156" t="s">
        <v>296</v>
      </c>
      <c r="D2" s="1157"/>
    </row>
    <row r="3" spans="1:6">
      <c r="A3" s="223"/>
      <c r="B3" s="557"/>
      <c r="C3" s="17" t="s">
        <v>1218</v>
      </c>
      <c r="D3" s="17" t="s">
        <v>1154</v>
      </c>
    </row>
    <row r="4" spans="1:6">
      <c r="A4" s="17">
        <v>1</v>
      </c>
      <c r="B4" s="14" t="s">
        <v>1219</v>
      </c>
      <c r="C4" s="558"/>
      <c r="D4" s="245">
        <v>367.48592794000001</v>
      </c>
    </row>
    <row r="5" spans="1:6" ht="21">
      <c r="A5" s="13">
        <v>2</v>
      </c>
      <c r="B5" s="16" t="s">
        <v>1220</v>
      </c>
      <c r="C5" s="245">
        <v>6022.2815179099998</v>
      </c>
      <c r="D5" s="245">
        <v>138.51439786</v>
      </c>
    </row>
    <row r="6" spans="1:6">
      <c r="A6" s="13">
        <v>3</v>
      </c>
      <c r="B6" s="16" t="s">
        <v>1221</v>
      </c>
      <c r="C6" s="245">
        <v>2805.0667484599999</v>
      </c>
      <c r="D6" s="245">
        <v>59.387492109999997</v>
      </c>
    </row>
    <row r="7" spans="1:6">
      <c r="A7" s="13">
        <v>4</v>
      </c>
      <c r="B7" s="16" t="s">
        <v>1222</v>
      </c>
      <c r="C7" s="245">
        <v>1489.5096493699998</v>
      </c>
      <c r="D7" s="245">
        <v>44.572803360000002</v>
      </c>
    </row>
    <row r="8" spans="1:6">
      <c r="A8" s="13">
        <v>5</v>
      </c>
      <c r="B8" s="16" t="s">
        <v>1223</v>
      </c>
      <c r="C8" s="245">
        <v>1727.7051200799999</v>
      </c>
      <c r="D8" s="245">
        <v>34.554102399999998</v>
      </c>
    </row>
    <row r="9" spans="1:6">
      <c r="A9" s="13">
        <v>6</v>
      </c>
      <c r="B9" s="16" t="s">
        <v>1224</v>
      </c>
      <c r="C9" s="245">
        <v>0</v>
      </c>
      <c r="D9" s="245">
        <v>0</v>
      </c>
    </row>
    <row r="10" spans="1:6">
      <c r="A10" s="13">
        <v>7</v>
      </c>
      <c r="B10" s="16" t="s">
        <v>1225</v>
      </c>
      <c r="C10" s="245">
        <v>0</v>
      </c>
      <c r="D10" s="558"/>
    </row>
    <row r="11" spans="1:6">
      <c r="A11" s="13">
        <v>8</v>
      </c>
      <c r="B11" s="16" t="s">
        <v>1226</v>
      </c>
      <c r="C11" s="245">
        <v>0</v>
      </c>
      <c r="D11" s="245">
        <v>0</v>
      </c>
    </row>
    <row r="12" spans="1:6">
      <c r="A12" s="13">
        <v>9</v>
      </c>
      <c r="B12" s="16" t="s">
        <v>1227</v>
      </c>
      <c r="C12" s="245">
        <v>832.7050203099999</v>
      </c>
      <c r="D12" s="245">
        <v>228.97153008000001</v>
      </c>
    </row>
    <row r="13" spans="1:6">
      <c r="A13" s="13">
        <v>10</v>
      </c>
      <c r="B13" s="16" t="s">
        <v>1228</v>
      </c>
      <c r="C13" s="245">
        <v>0</v>
      </c>
      <c r="D13" s="245">
        <v>0</v>
      </c>
    </row>
    <row r="14" spans="1:6">
      <c r="A14" s="17">
        <v>11</v>
      </c>
      <c r="B14" s="232" t="s">
        <v>1229</v>
      </c>
      <c r="C14" s="558"/>
      <c r="D14" s="245">
        <v>7.1441981100000005</v>
      </c>
    </row>
    <row r="15" spans="1:6" ht="21">
      <c r="A15" s="13">
        <v>12</v>
      </c>
      <c r="B15" s="16" t="s">
        <v>1230</v>
      </c>
      <c r="C15" s="245">
        <v>6.9301828600000004</v>
      </c>
      <c r="D15" s="245">
        <v>6.9301828600000004</v>
      </c>
    </row>
    <row r="16" spans="1:6">
      <c r="A16" s="13">
        <v>13</v>
      </c>
      <c r="B16" s="16" t="s">
        <v>1221</v>
      </c>
      <c r="C16" s="245">
        <v>4.5631017400000005</v>
      </c>
      <c r="D16" s="245">
        <v>4.5631017400000005</v>
      </c>
    </row>
    <row r="17" spans="1:4">
      <c r="A17" s="13">
        <v>14</v>
      </c>
      <c r="B17" s="16" t="s">
        <v>1222</v>
      </c>
      <c r="C17" s="245">
        <v>0</v>
      </c>
      <c r="D17" s="245">
        <v>0</v>
      </c>
    </row>
    <row r="18" spans="1:4">
      <c r="A18" s="13">
        <v>15</v>
      </c>
      <c r="B18" s="16" t="s">
        <v>1223</v>
      </c>
      <c r="C18" s="245">
        <v>2.3670811199999999</v>
      </c>
      <c r="D18" s="245">
        <v>2.3670811199999999</v>
      </c>
    </row>
    <row r="19" spans="1:4">
      <c r="A19" s="13">
        <v>16</v>
      </c>
      <c r="B19" s="16" t="s">
        <v>1224</v>
      </c>
      <c r="C19" s="245">
        <v>0</v>
      </c>
      <c r="D19" s="245">
        <v>0</v>
      </c>
    </row>
    <row r="20" spans="1:4">
      <c r="A20" s="13">
        <v>17</v>
      </c>
      <c r="B20" s="16" t="s">
        <v>1225</v>
      </c>
      <c r="C20" s="245">
        <v>0</v>
      </c>
      <c r="D20" s="559"/>
    </row>
    <row r="21" spans="1:4">
      <c r="A21" s="13">
        <v>18</v>
      </c>
      <c r="B21" s="16" t="s">
        <v>1226</v>
      </c>
      <c r="C21" s="245">
        <v>0</v>
      </c>
      <c r="D21" s="245">
        <v>0</v>
      </c>
    </row>
    <row r="22" spans="1:4">
      <c r="A22" s="13">
        <v>19</v>
      </c>
      <c r="B22" s="16" t="s">
        <v>1227</v>
      </c>
      <c r="C22" s="245">
        <v>1.7121219999999999E-2</v>
      </c>
      <c r="D22" s="245">
        <v>0.21401524999999999</v>
      </c>
    </row>
    <row r="23" spans="1:4">
      <c r="A23" s="13">
        <v>20</v>
      </c>
      <c r="B23" s="16" t="s">
        <v>1228</v>
      </c>
      <c r="C23" s="245">
        <v>0</v>
      </c>
      <c r="D23" s="245">
        <v>0</v>
      </c>
    </row>
    <row r="27" spans="1:4">
      <c r="A27" s="11" t="s">
        <v>1217</v>
      </c>
      <c r="B27" s="11"/>
      <c r="C27" s="11"/>
      <c r="D27" s="11"/>
    </row>
    <row r="28" spans="1:4">
      <c r="A28" s="223"/>
      <c r="B28" s="557"/>
      <c r="C28" s="1156" t="s">
        <v>503</v>
      </c>
      <c r="D28" s="1157"/>
    </row>
    <row r="29" spans="1:4">
      <c r="A29" s="223"/>
      <c r="B29" s="557"/>
      <c r="C29" s="17" t="s">
        <v>1218</v>
      </c>
      <c r="D29" s="17" t="s">
        <v>1154</v>
      </c>
    </row>
    <row r="30" spans="1:4">
      <c r="A30" s="17">
        <v>1</v>
      </c>
      <c r="B30" s="14" t="s">
        <v>1219</v>
      </c>
      <c r="C30" s="558"/>
      <c r="D30" s="245">
        <v>333.10862580939579</v>
      </c>
    </row>
    <row r="31" spans="1:4" ht="21">
      <c r="A31" s="13">
        <v>2</v>
      </c>
      <c r="B31" s="16" t="s">
        <v>1220</v>
      </c>
      <c r="C31" s="245">
        <v>4372.4680084500542</v>
      </c>
      <c r="D31" s="245">
        <v>91.425257286600626</v>
      </c>
    </row>
    <row r="32" spans="1:4">
      <c r="A32" s="13">
        <v>3</v>
      </c>
      <c r="B32" s="16" t="s">
        <v>1221</v>
      </c>
      <c r="C32" s="245">
        <v>2614.1954685799928</v>
      </c>
      <c r="D32" s="245">
        <v>56.259806489199327</v>
      </c>
    </row>
    <row r="33" spans="1:4">
      <c r="A33" s="13">
        <v>4</v>
      </c>
      <c r="B33" s="16" t="s">
        <v>1222</v>
      </c>
      <c r="C33" s="245">
        <v>843.00442923000048</v>
      </c>
      <c r="D33" s="245">
        <v>16.860088584599993</v>
      </c>
    </row>
    <row r="34" spans="1:4">
      <c r="A34" s="13">
        <v>5</v>
      </c>
      <c r="B34" s="16" t="s">
        <v>1223</v>
      </c>
      <c r="C34" s="245">
        <v>915.26811064000037</v>
      </c>
      <c r="D34" s="245">
        <v>18.305362212800024</v>
      </c>
    </row>
    <row r="35" spans="1:4">
      <c r="A35" s="13">
        <v>6</v>
      </c>
      <c r="B35" s="16" t="s">
        <v>1224</v>
      </c>
      <c r="C35" s="245"/>
      <c r="D35" s="245"/>
    </row>
    <row r="36" spans="1:4">
      <c r="A36" s="13">
        <v>7</v>
      </c>
      <c r="B36" s="16" t="s">
        <v>1225</v>
      </c>
      <c r="C36" s="245"/>
      <c r="D36" s="558"/>
    </row>
    <row r="37" spans="1:4">
      <c r="A37" s="13">
        <v>8</v>
      </c>
      <c r="B37" s="16" t="s">
        <v>1226</v>
      </c>
      <c r="C37" s="245"/>
      <c r="D37" s="245"/>
    </row>
    <row r="38" spans="1:4">
      <c r="A38" s="13">
        <v>9</v>
      </c>
      <c r="B38" s="16" t="s">
        <v>1227</v>
      </c>
      <c r="C38" s="245">
        <v>865.43069798999954</v>
      </c>
      <c r="D38" s="245">
        <v>241.68336852279995</v>
      </c>
    </row>
    <row r="39" spans="1:4">
      <c r="A39" s="13">
        <v>10</v>
      </c>
      <c r="B39" s="16" t="s">
        <v>1228</v>
      </c>
      <c r="C39" s="245"/>
      <c r="D39" s="245"/>
    </row>
    <row r="40" spans="1:4">
      <c r="A40" s="17">
        <v>11</v>
      </c>
      <c r="B40" s="232" t="s">
        <v>1229</v>
      </c>
      <c r="C40" s="558"/>
      <c r="D40" s="245">
        <v>10.5400410425</v>
      </c>
    </row>
    <row r="41" spans="1:4" ht="21">
      <c r="A41" s="13">
        <v>12</v>
      </c>
      <c r="B41" s="16" t="s">
        <v>1230</v>
      </c>
      <c r="C41" s="245">
        <v>6.9679181699999999</v>
      </c>
      <c r="D41" s="245">
        <v>6.9679181699999999</v>
      </c>
    </row>
    <row r="42" spans="1:4">
      <c r="A42" s="13">
        <v>13</v>
      </c>
      <c r="B42" s="16" t="s">
        <v>1221</v>
      </c>
      <c r="C42" s="245">
        <v>6.9679181699999999</v>
      </c>
      <c r="D42" s="245">
        <v>6.9679181699999999</v>
      </c>
    </row>
    <row r="43" spans="1:4">
      <c r="A43" s="13">
        <v>14</v>
      </c>
      <c r="B43" s="16" t="s">
        <v>1222</v>
      </c>
      <c r="C43" s="245"/>
      <c r="D43" s="245"/>
    </row>
    <row r="44" spans="1:4">
      <c r="A44" s="13">
        <v>15</v>
      </c>
      <c r="B44" s="16" t="s">
        <v>1223</v>
      </c>
      <c r="C44" s="245"/>
      <c r="D44" s="245"/>
    </row>
    <row r="45" spans="1:4">
      <c r="A45" s="13">
        <v>16</v>
      </c>
      <c r="B45" s="16" t="s">
        <v>1224</v>
      </c>
      <c r="C45" s="245"/>
      <c r="D45" s="245"/>
    </row>
    <row r="46" spans="1:4">
      <c r="A46" s="13">
        <v>17</v>
      </c>
      <c r="B46" s="16" t="s">
        <v>1225</v>
      </c>
      <c r="C46" s="245"/>
      <c r="D46" s="559"/>
    </row>
    <row r="47" spans="1:4">
      <c r="A47" s="13">
        <v>18</v>
      </c>
      <c r="B47" s="16" t="s">
        <v>1226</v>
      </c>
      <c r="C47" s="245"/>
      <c r="D47" s="245"/>
    </row>
    <row r="48" spans="1:4">
      <c r="A48" s="13">
        <v>19</v>
      </c>
      <c r="B48" s="16" t="s">
        <v>1227</v>
      </c>
      <c r="C48" s="245">
        <v>0.28576982979999993</v>
      </c>
      <c r="D48" s="245">
        <v>3.5721228725</v>
      </c>
    </row>
    <row r="49" spans="1:4">
      <c r="A49" s="13">
        <v>20</v>
      </c>
      <c r="B49" s="16" t="s">
        <v>1228</v>
      </c>
      <c r="C49" s="245"/>
      <c r="D49" s="245"/>
    </row>
  </sheetData>
  <mergeCells count="2">
    <mergeCell ref="C2:D2"/>
    <mergeCell ref="C28:D28"/>
  </mergeCells>
  <hyperlinks>
    <hyperlink ref="F1" location="Index!A1" display="Index" xr:uid="{B03B844D-0AB7-47BF-A413-A331E1BD8785}"/>
  </hyperlinks>
  <pageMargins left="0.70866141732283472" right="0.70866141732283472" top="0.74803149606299213" bottom="0.74803149606299213" header="0.31496062992125984" footer="0.31496062992125984"/>
  <pageSetup paperSize="9" scale="43"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C3F4-66DD-4A82-A3A2-7221FFA77BF1}">
  <sheetPr>
    <pageSetUpPr fitToPage="1"/>
  </sheetPr>
  <dimension ref="A1:R37"/>
  <sheetViews>
    <sheetView showGridLines="0" zoomScaleNormal="100" workbookViewId="0">
      <selection activeCell="A29" sqref="A29"/>
    </sheetView>
  </sheetViews>
  <sheetFormatPr defaultColWidth="9.1796875" defaultRowHeight="10.5"/>
  <cols>
    <col min="1" max="1" width="17.453125" style="2" customWidth="1"/>
    <col min="2" max="16" width="9.1796875" style="2" customWidth="1"/>
    <col min="17" max="16384" width="9.1796875" style="2"/>
  </cols>
  <sheetData>
    <row r="1" spans="1:18">
      <c r="A1" s="946" t="s">
        <v>1231</v>
      </c>
      <c r="B1" s="11"/>
      <c r="C1" s="11"/>
      <c r="D1" s="11"/>
      <c r="E1" s="11"/>
      <c r="F1" s="11"/>
      <c r="G1" s="11"/>
      <c r="H1" s="11"/>
      <c r="I1" s="11"/>
      <c r="J1" s="11"/>
      <c r="K1" s="11"/>
      <c r="L1" s="11"/>
      <c r="M1" s="11"/>
      <c r="N1" s="11"/>
      <c r="O1" s="11"/>
      <c r="P1" s="11"/>
      <c r="R1" s="11" t="s">
        <v>143</v>
      </c>
    </row>
    <row r="2" spans="1:18">
      <c r="A2" s="560">
        <v>45838</v>
      </c>
      <c r="B2" s="1158" t="s">
        <v>1232</v>
      </c>
      <c r="C2" s="1158"/>
      <c r="D2" s="1158"/>
      <c r="E2" s="1158"/>
      <c r="F2" s="1158"/>
      <c r="G2" s="1158"/>
      <c r="H2" s="1158"/>
      <c r="I2" s="1158" t="s">
        <v>1233</v>
      </c>
      <c r="J2" s="1158"/>
      <c r="K2" s="1158"/>
      <c r="L2" s="1158"/>
      <c r="M2" s="1158" t="s">
        <v>1234</v>
      </c>
      <c r="N2" s="1158"/>
      <c r="O2" s="1158"/>
      <c r="P2" s="1158"/>
    </row>
    <row r="3" spans="1:18">
      <c r="A3" s="561"/>
      <c r="B3" s="1158" t="s">
        <v>1235</v>
      </c>
      <c r="C3" s="1158"/>
      <c r="D3" s="1158"/>
      <c r="E3" s="1158"/>
      <c r="F3" s="1158" t="s">
        <v>1236</v>
      </c>
      <c r="G3" s="1158"/>
      <c r="H3" s="972" t="s">
        <v>1177</v>
      </c>
      <c r="I3" s="1158" t="s">
        <v>1235</v>
      </c>
      <c r="J3" s="1158"/>
      <c r="K3" s="1159" t="s">
        <v>1236</v>
      </c>
      <c r="L3" s="1159" t="s">
        <v>1177</v>
      </c>
      <c r="M3" s="1158" t="s">
        <v>1235</v>
      </c>
      <c r="N3" s="1158"/>
      <c r="O3" s="1159" t="s">
        <v>1236</v>
      </c>
      <c r="P3" s="1159" t="s">
        <v>1177</v>
      </c>
    </row>
    <row r="4" spans="1:18">
      <c r="A4" s="561"/>
      <c r="B4" s="1158" t="s">
        <v>1237</v>
      </c>
      <c r="C4" s="1158"/>
      <c r="D4" s="1158" t="s">
        <v>1238</v>
      </c>
      <c r="E4" s="1158"/>
      <c r="F4" s="973"/>
      <c r="G4" s="1159" t="s">
        <v>1239</v>
      </c>
      <c r="H4" s="1159"/>
      <c r="I4" s="1159" t="s">
        <v>1237</v>
      </c>
      <c r="J4" s="1159" t="s">
        <v>1238</v>
      </c>
      <c r="K4" s="1159"/>
      <c r="L4" s="1159"/>
      <c r="M4" s="1159" t="s">
        <v>1237</v>
      </c>
      <c r="N4" s="1159" t="s">
        <v>1238</v>
      </c>
      <c r="O4" s="1159"/>
      <c r="P4" s="1159"/>
    </row>
    <row r="5" spans="1:18">
      <c r="A5" s="562"/>
      <c r="B5" s="974"/>
      <c r="C5" s="974" t="s">
        <v>1239</v>
      </c>
      <c r="D5" s="972"/>
      <c r="E5" s="974" t="s">
        <v>1239</v>
      </c>
      <c r="F5" s="974"/>
      <c r="G5" s="1159"/>
      <c r="H5" s="1159"/>
      <c r="I5" s="1159"/>
      <c r="J5" s="1159"/>
      <c r="K5" s="1159"/>
      <c r="L5" s="1159"/>
      <c r="M5" s="1159"/>
      <c r="N5" s="1159"/>
      <c r="O5" s="1159"/>
      <c r="P5" s="1159"/>
    </row>
    <row r="6" spans="1:18" ht="13" customHeight="1" thickBot="1">
      <c r="A6" s="563" t="s">
        <v>1240</v>
      </c>
      <c r="B6" s="975"/>
      <c r="C6" s="975"/>
      <c r="D6" s="975"/>
      <c r="E6" s="975"/>
      <c r="F6" s="976">
        <v>3109.1768818600008</v>
      </c>
      <c r="G6" s="976">
        <v>3109.1768818600008</v>
      </c>
      <c r="H6" s="976">
        <v>3109.1768818600008</v>
      </c>
      <c r="I6" s="976">
        <v>4607.4285311600006</v>
      </c>
      <c r="J6" s="976">
        <v>5721.1689540500001</v>
      </c>
      <c r="K6" s="976"/>
      <c r="L6" s="976">
        <v>10330.700817270001</v>
      </c>
      <c r="M6" s="976">
        <v>4062.2444678400007</v>
      </c>
      <c r="N6" s="976">
        <v>967.86294258000009</v>
      </c>
      <c r="O6" s="976"/>
      <c r="P6" s="976">
        <v>5030.1074104200006</v>
      </c>
    </row>
    <row r="7" spans="1:18" ht="13" customHeight="1" thickBot="1">
      <c r="A7" s="564" t="s">
        <v>1241</v>
      </c>
      <c r="B7" s="975"/>
      <c r="C7" s="975"/>
      <c r="D7" s="975"/>
      <c r="E7" s="975"/>
      <c r="F7" s="975">
        <v>8.0913571599999994</v>
      </c>
      <c r="G7" s="975">
        <v>8.0913571599999994</v>
      </c>
      <c r="H7" s="975">
        <v>8.0913571599999994</v>
      </c>
      <c r="I7" s="975">
        <v>1167.2138258900002</v>
      </c>
      <c r="J7" s="975">
        <v>5040.0054541499994</v>
      </c>
      <c r="K7" s="975"/>
      <c r="L7" s="975">
        <v>6209.3226121000007</v>
      </c>
      <c r="M7" s="975">
        <v>2292.3578800600003</v>
      </c>
      <c r="N7" s="975">
        <v>266.60144294000008</v>
      </c>
      <c r="O7" s="975"/>
      <c r="P7" s="975">
        <v>2558.959323</v>
      </c>
    </row>
    <row r="8" spans="1:18" ht="13" customHeight="1" thickBot="1">
      <c r="A8" s="564" t="s">
        <v>1242</v>
      </c>
      <c r="B8" s="975"/>
      <c r="C8" s="975"/>
      <c r="D8" s="975"/>
      <c r="E8" s="975"/>
      <c r="F8" s="975"/>
      <c r="G8" s="975"/>
      <c r="H8" s="975"/>
      <c r="I8" s="975">
        <v>6.2988912299999997</v>
      </c>
      <c r="J8" s="975">
        <v>1080.9089310600002</v>
      </c>
      <c r="K8" s="975"/>
      <c r="L8" s="975">
        <v>1087.2078222900002</v>
      </c>
      <c r="M8" s="975">
        <v>643.70813744000009</v>
      </c>
      <c r="N8" s="975">
        <v>199.06262513000004</v>
      </c>
      <c r="O8" s="975"/>
      <c r="P8" s="975">
        <v>842.77076257000022</v>
      </c>
    </row>
    <row r="9" spans="1:18" ht="13" customHeight="1" thickBot="1">
      <c r="A9" s="564" t="s">
        <v>1243</v>
      </c>
      <c r="B9" s="975"/>
      <c r="C9" s="975"/>
      <c r="D9" s="975"/>
      <c r="E9" s="975"/>
      <c r="F9" s="975"/>
      <c r="G9" s="975"/>
      <c r="H9" s="975"/>
      <c r="I9" s="975">
        <v>199.94319037</v>
      </c>
      <c r="J9" s="975">
        <v>1955.4942565500003</v>
      </c>
      <c r="K9" s="975"/>
      <c r="L9" s="975">
        <v>2155.4374469200002</v>
      </c>
      <c r="M9" s="975"/>
      <c r="N9" s="975"/>
      <c r="O9" s="975"/>
      <c r="P9" s="975"/>
    </row>
    <row r="10" spans="1:18" ht="11" thickBot="1">
      <c r="A10" s="564" t="s">
        <v>1244</v>
      </c>
      <c r="B10" s="975"/>
      <c r="C10" s="975"/>
      <c r="D10" s="975"/>
      <c r="E10" s="975"/>
      <c r="F10" s="975"/>
      <c r="G10" s="975"/>
      <c r="H10" s="975"/>
      <c r="I10" s="975">
        <v>960.97174429000006</v>
      </c>
      <c r="J10" s="975">
        <v>2003.6022665400001</v>
      </c>
      <c r="K10" s="975"/>
      <c r="L10" s="975">
        <v>2966.6773428900005</v>
      </c>
      <c r="M10" s="975">
        <v>1648.6497426200001</v>
      </c>
      <c r="N10" s="975">
        <v>67.538817809999998</v>
      </c>
      <c r="O10" s="975"/>
      <c r="P10" s="975">
        <v>1716.1885604300003</v>
      </c>
    </row>
    <row r="11" spans="1:18" ht="13" customHeight="1" thickBot="1">
      <c r="A11" s="564" t="s">
        <v>1245</v>
      </c>
      <c r="B11" s="975"/>
      <c r="C11" s="975"/>
      <c r="D11" s="975"/>
      <c r="E11" s="975"/>
      <c r="F11" s="975"/>
      <c r="G11" s="975"/>
      <c r="H11" s="975"/>
      <c r="I11" s="975"/>
      <c r="J11" s="975"/>
      <c r="K11" s="975"/>
      <c r="L11" s="975"/>
      <c r="M11" s="975"/>
      <c r="N11" s="975"/>
      <c r="O11" s="975"/>
      <c r="P11" s="975"/>
    </row>
    <row r="12" spans="1:18" ht="13" customHeight="1" thickBot="1">
      <c r="A12" s="564" t="s">
        <v>1246</v>
      </c>
      <c r="B12" s="975"/>
      <c r="C12" s="975"/>
      <c r="D12" s="975"/>
      <c r="E12" s="975"/>
      <c r="F12" s="975">
        <v>3101.0855247000009</v>
      </c>
      <c r="G12" s="975">
        <v>3101.0855247000009</v>
      </c>
      <c r="H12" s="975">
        <v>3101.0855247000009</v>
      </c>
      <c r="I12" s="975">
        <v>3440.2147052700006</v>
      </c>
      <c r="J12" s="975">
        <v>681.16349989999992</v>
      </c>
      <c r="K12" s="975"/>
      <c r="L12" s="975">
        <v>4121.37820517</v>
      </c>
      <c r="M12" s="975">
        <v>1769.8865877799999</v>
      </c>
      <c r="N12" s="975">
        <v>701.26149964000001</v>
      </c>
      <c r="O12" s="975"/>
      <c r="P12" s="975">
        <v>2471.1480874200001</v>
      </c>
    </row>
    <row r="13" spans="1:18" ht="13" customHeight="1" thickBot="1">
      <c r="A13" s="564" t="s">
        <v>1247</v>
      </c>
      <c r="B13" s="975"/>
      <c r="C13" s="975"/>
      <c r="D13" s="975"/>
      <c r="E13" s="975"/>
      <c r="F13" s="975"/>
      <c r="G13" s="975"/>
      <c r="H13" s="975"/>
      <c r="I13" s="975"/>
      <c r="J13" s="975"/>
      <c r="K13" s="975"/>
      <c r="L13" s="975"/>
      <c r="M13" s="975"/>
      <c r="N13" s="975"/>
      <c r="O13" s="975"/>
      <c r="P13" s="975"/>
    </row>
    <row r="14" spans="1:18" ht="11" thickBot="1">
      <c r="A14" s="564" t="s">
        <v>1248</v>
      </c>
      <c r="B14" s="975"/>
      <c r="C14" s="975"/>
      <c r="D14" s="975"/>
      <c r="E14" s="975"/>
      <c r="F14" s="975"/>
      <c r="G14" s="975"/>
      <c r="H14" s="975"/>
      <c r="I14" s="975">
        <v>0</v>
      </c>
      <c r="J14" s="975">
        <v>212.97591288999999</v>
      </c>
      <c r="K14" s="975"/>
      <c r="L14" s="975">
        <v>212.97591288999999</v>
      </c>
      <c r="M14" s="975"/>
      <c r="N14" s="975"/>
      <c r="O14" s="975"/>
      <c r="P14" s="975"/>
    </row>
    <row r="15" spans="1:18" ht="13" customHeight="1" thickBot="1">
      <c r="A15" s="564" t="s">
        <v>1249</v>
      </c>
      <c r="B15" s="975"/>
      <c r="C15" s="975"/>
      <c r="D15" s="975"/>
      <c r="E15" s="975"/>
      <c r="F15" s="975">
        <v>3101.0855247000009</v>
      </c>
      <c r="G15" s="975">
        <v>3101.0855247000009</v>
      </c>
      <c r="H15" s="975">
        <v>3101.0855247000009</v>
      </c>
      <c r="I15" s="975">
        <v>3440.2147052700002</v>
      </c>
      <c r="J15" s="975">
        <v>468.18758700999996</v>
      </c>
      <c r="K15" s="975"/>
      <c r="L15" s="975">
        <v>3908.4022922800004</v>
      </c>
      <c r="M15" s="975">
        <v>1769.8865877799999</v>
      </c>
      <c r="N15" s="975">
        <v>701.26149964000001</v>
      </c>
      <c r="O15" s="975"/>
      <c r="P15" s="975">
        <v>2471.1480874199997</v>
      </c>
    </row>
    <row r="16" spans="1:18" ht="13" customHeight="1" thickBot="1">
      <c r="A16" s="564" t="s">
        <v>1250</v>
      </c>
      <c r="B16" s="975"/>
      <c r="C16" s="975"/>
      <c r="D16" s="975"/>
      <c r="E16" s="975"/>
      <c r="F16" s="975"/>
      <c r="G16" s="975"/>
      <c r="H16" s="975"/>
      <c r="I16" s="975"/>
      <c r="J16" s="975"/>
      <c r="K16" s="975"/>
      <c r="L16" s="975"/>
      <c r="M16" s="975"/>
      <c r="N16" s="975">
        <v>0</v>
      </c>
      <c r="O16" s="975"/>
      <c r="P16" s="975">
        <v>0</v>
      </c>
    </row>
    <row r="17" spans="1:16" ht="13" customHeight="1" thickBot="1">
      <c r="A17" s="564" t="s">
        <v>1245</v>
      </c>
      <c r="B17" s="975"/>
      <c r="C17" s="975"/>
      <c r="D17" s="975"/>
      <c r="E17" s="975"/>
      <c r="F17" s="975"/>
      <c r="G17" s="975"/>
      <c r="H17" s="975"/>
      <c r="I17" s="975"/>
      <c r="J17" s="975"/>
      <c r="K17" s="975"/>
      <c r="L17" s="975"/>
      <c r="M17" s="975"/>
      <c r="N17" s="975"/>
      <c r="O17" s="975"/>
      <c r="P17" s="975"/>
    </row>
    <row r="18" spans="1:16" ht="14.15" customHeight="1"/>
    <row r="19" spans="1:16" ht="14.15" customHeight="1">
      <c r="F19" s="565"/>
      <c r="G19" s="565"/>
      <c r="H19" s="565"/>
      <c r="I19" s="565"/>
      <c r="J19" s="565"/>
      <c r="K19" s="565"/>
      <c r="L19" s="565"/>
      <c r="M19" s="565"/>
      <c r="N19" s="565"/>
      <c r="O19" s="565"/>
      <c r="P19" s="565"/>
    </row>
    <row r="21" spans="1:16">
      <c r="A21" s="566" t="s">
        <v>84</v>
      </c>
      <c r="B21" s="567"/>
      <c r="C21" s="567"/>
      <c r="D21" s="568"/>
      <c r="E21" s="567"/>
      <c r="F21" s="567"/>
      <c r="G21" s="568"/>
      <c r="H21" s="568"/>
      <c r="I21" s="568"/>
      <c r="J21" s="568"/>
      <c r="K21" s="568"/>
      <c r="L21" s="568"/>
      <c r="M21" s="568"/>
      <c r="N21" s="568"/>
      <c r="O21" s="568"/>
      <c r="P21" s="568"/>
    </row>
    <row r="22" spans="1:16" ht="11.15" customHeight="1">
      <c r="A22" s="560">
        <v>45657</v>
      </c>
      <c r="B22" s="1158" t="s">
        <v>1232</v>
      </c>
      <c r="C22" s="1158"/>
      <c r="D22" s="1158"/>
      <c r="E22" s="1158"/>
      <c r="F22" s="1158"/>
      <c r="G22" s="1158"/>
      <c r="H22" s="1158"/>
      <c r="I22" s="1158" t="s">
        <v>1233</v>
      </c>
      <c r="J22" s="1158"/>
      <c r="K22" s="1158"/>
      <c r="L22" s="1158"/>
      <c r="M22" s="1158" t="s">
        <v>1234</v>
      </c>
      <c r="N22" s="1158"/>
      <c r="O22" s="1158"/>
      <c r="P22" s="1158"/>
    </row>
    <row r="23" spans="1:16">
      <c r="A23" s="561"/>
      <c r="B23" s="1158" t="s">
        <v>1235</v>
      </c>
      <c r="C23" s="1158"/>
      <c r="D23" s="1158"/>
      <c r="E23" s="1158"/>
      <c r="F23" s="1158" t="s">
        <v>1236</v>
      </c>
      <c r="G23" s="1158"/>
      <c r="H23" s="972" t="s">
        <v>1177</v>
      </c>
      <c r="I23" s="1158" t="s">
        <v>1235</v>
      </c>
      <c r="J23" s="1158"/>
      <c r="K23" s="1159" t="s">
        <v>1236</v>
      </c>
      <c r="L23" s="1159" t="s">
        <v>1177</v>
      </c>
      <c r="M23" s="1158" t="s">
        <v>1235</v>
      </c>
      <c r="N23" s="1158"/>
      <c r="O23" s="1159" t="s">
        <v>1236</v>
      </c>
      <c r="P23" s="1159" t="s">
        <v>1177</v>
      </c>
    </row>
    <row r="24" spans="1:16">
      <c r="A24" s="561"/>
      <c r="B24" s="1158" t="s">
        <v>1237</v>
      </c>
      <c r="C24" s="1158"/>
      <c r="D24" s="1158" t="s">
        <v>1238</v>
      </c>
      <c r="E24" s="1158"/>
      <c r="F24" s="973"/>
      <c r="G24" s="1159" t="s">
        <v>1239</v>
      </c>
      <c r="H24" s="1159"/>
      <c r="I24" s="1159" t="s">
        <v>1237</v>
      </c>
      <c r="J24" s="1159" t="s">
        <v>1238</v>
      </c>
      <c r="K24" s="1159"/>
      <c r="L24" s="1159"/>
      <c r="M24" s="1159" t="s">
        <v>1237</v>
      </c>
      <c r="N24" s="1159" t="s">
        <v>1238</v>
      </c>
      <c r="O24" s="1159"/>
      <c r="P24" s="1159"/>
    </row>
    <row r="25" spans="1:16">
      <c r="A25" s="562"/>
      <c r="B25" s="974"/>
      <c r="C25" s="974" t="s">
        <v>1239</v>
      </c>
      <c r="D25" s="972"/>
      <c r="E25" s="974" t="s">
        <v>1239</v>
      </c>
      <c r="F25" s="974"/>
      <c r="G25" s="1159"/>
      <c r="H25" s="1159"/>
      <c r="I25" s="1159"/>
      <c r="J25" s="1159"/>
      <c r="K25" s="1159"/>
      <c r="L25" s="1159"/>
      <c r="M25" s="1159"/>
      <c r="N25" s="1159"/>
      <c r="O25" s="1159"/>
      <c r="P25" s="1159"/>
    </row>
    <row r="26" spans="1:16" ht="13" customHeight="1" thickBot="1">
      <c r="A26" s="563" t="s">
        <v>1240</v>
      </c>
      <c r="B26" s="977"/>
      <c r="C26" s="977"/>
      <c r="D26" s="977"/>
      <c r="E26" s="977"/>
      <c r="F26" s="978">
        <v>3064.438556380001</v>
      </c>
      <c r="G26" s="978">
        <v>3064.438556380001</v>
      </c>
      <c r="H26" s="978">
        <v>3064.438556380001</v>
      </c>
      <c r="I26" s="978">
        <v>4438.9646703400003</v>
      </c>
      <c r="J26" s="978">
        <v>5319.2016116799996</v>
      </c>
      <c r="K26" s="978"/>
      <c r="L26" s="978">
        <v>9758.4736294300019</v>
      </c>
      <c r="M26" s="978">
        <v>4332.8651894400009</v>
      </c>
      <c r="N26" s="978">
        <v>986.85975907999989</v>
      </c>
      <c r="O26" s="978"/>
      <c r="P26" s="978">
        <v>5319.7249485199982</v>
      </c>
    </row>
    <row r="27" spans="1:16" ht="13" customHeight="1" thickBot="1">
      <c r="A27" s="564" t="s">
        <v>1241</v>
      </c>
      <c r="B27" s="977"/>
      <c r="C27" s="977"/>
      <c r="D27" s="977"/>
      <c r="E27" s="977"/>
      <c r="F27" s="977"/>
      <c r="G27" s="977"/>
      <c r="H27" s="977"/>
      <c r="I27" s="977">
        <v>1033.65079769</v>
      </c>
      <c r="J27" s="977">
        <v>4572.6538674800004</v>
      </c>
      <c r="K27" s="977"/>
      <c r="L27" s="977">
        <v>5606.6120125799998</v>
      </c>
      <c r="M27" s="977">
        <v>2444.5855239899997</v>
      </c>
      <c r="N27" s="977">
        <v>307.98237229999995</v>
      </c>
      <c r="O27" s="977"/>
      <c r="P27" s="977">
        <v>2752.5678962899997</v>
      </c>
    </row>
    <row r="28" spans="1:16" ht="13" customHeight="1" thickBot="1">
      <c r="A28" s="564" t="s">
        <v>1242</v>
      </c>
      <c r="B28" s="977"/>
      <c r="C28" s="977"/>
      <c r="D28" s="977"/>
      <c r="E28" s="977"/>
      <c r="F28" s="977"/>
      <c r="G28" s="977"/>
      <c r="H28" s="977"/>
      <c r="I28" s="977">
        <v>4.0720449600000004</v>
      </c>
      <c r="J28" s="977">
        <v>658.07501141</v>
      </c>
      <c r="K28" s="977"/>
      <c r="L28" s="977">
        <v>662.14705636999997</v>
      </c>
      <c r="M28" s="977">
        <v>614.02781734000007</v>
      </c>
      <c r="N28" s="977">
        <v>233.53921826999999</v>
      </c>
      <c r="O28" s="977"/>
      <c r="P28" s="977">
        <v>847.56703561000006</v>
      </c>
    </row>
    <row r="29" spans="1:16" ht="13" customHeight="1" thickBot="1">
      <c r="A29" s="564" t="s">
        <v>1243</v>
      </c>
      <c r="B29" s="977"/>
      <c r="C29" s="977"/>
      <c r="D29" s="977"/>
      <c r="E29" s="977"/>
      <c r="F29" s="977"/>
      <c r="G29" s="977"/>
      <c r="H29" s="977"/>
      <c r="I29" s="977">
        <v>199.94554228000001</v>
      </c>
      <c r="J29" s="977">
        <v>1842.3210782200003</v>
      </c>
      <c r="K29" s="977"/>
      <c r="L29" s="977">
        <v>2042.2666205000003</v>
      </c>
      <c r="M29" s="977"/>
      <c r="N29" s="977"/>
      <c r="O29" s="977"/>
      <c r="P29" s="977"/>
    </row>
    <row r="30" spans="1:16" ht="11" thickBot="1">
      <c r="A30" s="564" t="s">
        <v>1244</v>
      </c>
      <c r="B30" s="977"/>
      <c r="C30" s="977"/>
      <c r="D30" s="977"/>
      <c r="E30" s="977"/>
      <c r="F30" s="977"/>
      <c r="G30" s="977"/>
      <c r="H30" s="977"/>
      <c r="I30" s="977">
        <v>829.63321044999998</v>
      </c>
      <c r="J30" s="977">
        <v>2072.2577778500004</v>
      </c>
      <c r="K30" s="977"/>
      <c r="L30" s="977">
        <v>2902.1983357100003</v>
      </c>
      <c r="M30" s="977">
        <v>1830.5577066499998</v>
      </c>
      <c r="N30" s="977">
        <v>74.443154030000002</v>
      </c>
      <c r="O30" s="977"/>
      <c r="P30" s="977">
        <v>1905.0008606799997</v>
      </c>
    </row>
    <row r="31" spans="1:16" ht="13" customHeight="1" thickBot="1">
      <c r="A31" s="564" t="s">
        <v>1245</v>
      </c>
      <c r="B31" s="977"/>
      <c r="C31" s="977"/>
      <c r="D31" s="977"/>
      <c r="E31" s="977"/>
      <c r="F31" s="977"/>
      <c r="G31" s="977"/>
      <c r="H31" s="977"/>
      <c r="I31" s="977"/>
      <c r="J31" s="977"/>
      <c r="K31" s="977"/>
      <c r="L31" s="977"/>
      <c r="M31" s="977"/>
      <c r="N31" s="977"/>
      <c r="O31" s="977"/>
      <c r="P31" s="977"/>
    </row>
    <row r="32" spans="1:16" ht="13" customHeight="1" thickBot="1">
      <c r="A32" s="564" t="s">
        <v>1246</v>
      </c>
      <c r="B32" s="977"/>
      <c r="C32" s="977"/>
      <c r="D32" s="977"/>
      <c r="E32" s="977"/>
      <c r="F32" s="977">
        <v>3064.438556380001</v>
      </c>
      <c r="G32" s="977">
        <v>3064.4385563800001</v>
      </c>
      <c r="H32" s="977">
        <v>3064.438556380001</v>
      </c>
      <c r="I32" s="977">
        <v>3405.3138726500001</v>
      </c>
      <c r="J32" s="977">
        <v>746.54774420000001</v>
      </c>
      <c r="K32" s="977"/>
      <c r="L32" s="977">
        <v>4151.8616168500002</v>
      </c>
      <c r="M32" s="977">
        <v>1888.27966545</v>
      </c>
      <c r="N32" s="977">
        <v>678.87738677999994</v>
      </c>
      <c r="O32" s="977"/>
      <c r="P32" s="977">
        <v>2567.1570522299999</v>
      </c>
    </row>
    <row r="33" spans="1:16" ht="13" customHeight="1" thickBot="1">
      <c r="A33" s="564" t="s">
        <v>1247</v>
      </c>
      <c r="B33" s="977"/>
      <c r="C33" s="977"/>
      <c r="D33" s="977"/>
      <c r="E33" s="977"/>
      <c r="F33" s="977"/>
      <c r="G33" s="977"/>
      <c r="H33" s="977"/>
      <c r="I33" s="977"/>
      <c r="J33" s="977"/>
      <c r="K33" s="977"/>
      <c r="L33" s="977"/>
      <c r="M33" s="977"/>
      <c r="N33" s="977"/>
      <c r="O33" s="977"/>
      <c r="P33" s="977"/>
    </row>
    <row r="34" spans="1:16" ht="11" thickBot="1">
      <c r="A34" s="564" t="s">
        <v>1248</v>
      </c>
      <c r="B34" s="977"/>
      <c r="C34" s="977"/>
      <c r="D34" s="977"/>
      <c r="E34" s="977"/>
      <c r="F34" s="977"/>
      <c r="G34" s="977"/>
      <c r="H34" s="977"/>
      <c r="I34" s="977"/>
      <c r="J34" s="977">
        <v>243.38924269999998</v>
      </c>
      <c r="K34" s="977"/>
      <c r="L34" s="977">
        <v>243.38924269999998</v>
      </c>
      <c r="M34" s="977"/>
      <c r="N34" s="977"/>
      <c r="O34" s="977"/>
      <c r="P34" s="977"/>
    </row>
    <row r="35" spans="1:16" ht="13" customHeight="1" thickBot="1">
      <c r="A35" s="564" t="s">
        <v>1249</v>
      </c>
      <c r="B35" s="977"/>
      <c r="C35" s="977"/>
      <c r="D35" s="977"/>
      <c r="E35" s="977"/>
      <c r="F35" s="977">
        <v>3064.438556380001</v>
      </c>
      <c r="G35" s="977">
        <v>3064.438556380001</v>
      </c>
      <c r="H35" s="977">
        <v>3064.438556380001</v>
      </c>
      <c r="I35" s="977">
        <v>3405.3138726500001</v>
      </c>
      <c r="J35" s="977">
        <v>503.1585015</v>
      </c>
      <c r="K35" s="977"/>
      <c r="L35" s="977">
        <v>3908.4723741500002</v>
      </c>
      <c r="M35" s="977">
        <v>1888.27966545</v>
      </c>
      <c r="N35" s="977">
        <v>678.56083857999988</v>
      </c>
      <c r="O35" s="977"/>
      <c r="P35" s="977">
        <v>2566.8405040299999</v>
      </c>
    </row>
    <row r="36" spans="1:16" ht="13" customHeight="1" thickBot="1">
      <c r="A36" s="564" t="s">
        <v>1250</v>
      </c>
      <c r="B36" s="977"/>
      <c r="C36" s="977"/>
      <c r="D36" s="977"/>
      <c r="E36" s="977"/>
      <c r="F36" s="977"/>
      <c r="G36" s="977"/>
      <c r="H36" s="977"/>
      <c r="I36" s="977"/>
      <c r="J36" s="977"/>
      <c r="K36" s="977"/>
      <c r="L36" s="977"/>
      <c r="M36" s="977"/>
      <c r="N36" s="977">
        <v>0.3165482</v>
      </c>
      <c r="O36" s="977"/>
      <c r="P36" s="977">
        <v>0.3165482</v>
      </c>
    </row>
    <row r="37" spans="1:16" ht="13" customHeight="1" thickBot="1">
      <c r="A37" s="564" t="s">
        <v>1245</v>
      </c>
      <c r="B37" s="977"/>
      <c r="C37" s="977"/>
      <c r="D37" s="977"/>
      <c r="E37" s="977"/>
      <c r="F37" s="977"/>
      <c r="G37" s="977"/>
      <c r="H37" s="977"/>
      <c r="I37" s="977"/>
      <c r="J37" s="977"/>
      <c r="K37" s="977"/>
      <c r="L37" s="977"/>
      <c r="M37" s="977"/>
      <c r="N37" s="977"/>
      <c r="O37" s="977"/>
      <c r="P37" s="977"/>
    </row>
  </sheetData>
  <mergeCells count="38">
    <mergeCell ref="M23:N23"/>
    <mergeCell ref="O23:O25"/>
    <mergeCell ref="P23:P25"/>
    <mergeCell ref="B24:C24"/>
    <mergeCell ref="D24:E24"/>
    <mergeCell ref="G24:G25"/>
    <mergeCell ref="I24:I25"/>
    <mergeCell ref="J24:J25"/>
    <mergeCell ref="M24:M25"/>
    <mergeCell ref="N24:N25"/>
    <mergeCell ref="H24:H25"/>
    <mergeCell ref="B23:E23"/>
    <mergeCell ref="F23:G23"/>
    <mergeCell ref="I23:J23"/>
    <mergeCell ref="K23:K25"/>
    <mergeCell ref="L23:L25"/>
    <mergeCell ref="J4:J5"/>
    <mergeCell ref="M4:M5"/>
    <mergeCell ref="N4:N5"/>
    <mergeCell ref="B22:H22"/>
    <mergeCell ref="I22:L22"/>
    <mergeCell ref="M22:P22"/>
    <mergeCell ref="B2:H2"/>
    <mergeCell ref="I2:L2"/>
    <mergeCell ref="M2:P2"/>
    <mergeCell ref="B3:E3"/>
    <mergeCell ref="F3:G3"/>
    <mergeCell ref="I3:J3"/>
    <mergeCell ref="K3:K5"/>
    <mergeCell ref="L3:L5"/>
    <mergeCell ref="M3:N3"/>
    <mergeCell ref="O3:O5"/>
    <mergeCell ref="P3:P5"/>
    <mergeCell ref="B4:C4"/>
    <mergeCell ref="D4:E4"/>
    <mergeCell ref="G4:G5"/>
    <mergeCell ref="H4:H5"/>
    <mergeCell ref="I4:I5"/>
  </mergeCells>
  <hyperlinks>
    <hyperlink ref="R1" location="Index!A1" display="Index" xr:uid="{BAC3975A-9338-46AF-89C6-97AFA36CB086}"/>
  </hyperlink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7BECE-6C3F-4D2D-9123-C535DB80E397}">
  <sheetPr>
    <pageSetUpPr fitToPage="1"/>
  </sheetPr>
  <dimension ref="A1:U35"/>
  <sheetViews>
    <sheetView showGridLines="0" zoomScaleNormal="100" zoomScalePageLayoutView="70" workbookViewId="0">
      <selection activeCell="B3" sqref="B3"/>
    </sheetView>
  </sheetViews>
  <sheetFormatPr defaultColWidth="9.1796875" defaultRowHeight="10.5"/>
  <cols>
    <col min="1" max="1" width="18.26953125" style="2" customWidth="1"/>
    <col min="2" max="18" width="9.1796875" style="2" customWidth="1"/>
    <col min="19" max="16384" width="9.1796875" style="2"/>
  </cols>
  <sheetData>
    <row r="1" spans="1:20">
      <c r="A1" s="11" t="s">
        <v>1251</v>
      </c>
      <c r="B1" s="11"/>
      <c r="C1" s="11"/>
      <c r="D1" s="11"/>
      <c r="E1" s="11"/>
      <c r="F1" s="11"/>
      <c r="G1" s="11"/>
      <c r="H1" s="11"/>
      <c r="I1" s="11"/>
      <c r="J1" s="11"/>
      <c r="K1" s="11"/>
      <c r="L1" s="11"/>
      <c r="M1" s="11"/>
      <c r="N1" s="11"/>
      <c r="O1" s="11"/>
      <c r="P1" s="11"/>
      <c r="Q1" s="11"/>
      <c r="R1" s="946"/>
      <c r="T1" s="11" t="s">
        <v>143</v>
      </c>
    </row>
    <row r="2" spans="1:20" ht="10.5" customHeight="1">
      <c r="A2" s="940">
        <v>45838</v>
      </c>
      <c r="B2" s="1160" t="s">
        <v>1252</v>
      </c>
      <c r="C2" s="1160"/>
      <c r="D2" s="1160"/>
      <c r="E2" s="1160"/>
      <c r="F2" s="1160"/>
      <c r="G2" s="1162" t="s">
        <v>1253</v>
      </c>
      <c r="H2" s="1160"/>
      <c r="I2" s="1160"/>
      <c r="J2" s="1160"/>
      <c r="K2" s="1162" t="s">
        <v>1254</v>
      </c>
      <c r="L2" s="1160"/>
      <c r="M2" s="1160"/>
      <c r="N2" s="1161"/>
      <c r="O2" s="1162" t="s">
        <v>1255</v>
      </c>
      <c r="P2" s="1160"/>
      <c r="Q2" s="1160"/>
      <c r="R2" s="1161"/>
    </row>
    <row r="3" spans="1:20" s="64" customFormat="1" ht="31.5">
      <c r="A3" s="938"/>
      <c r="B3" s="939" t="s">
        <v>1256</v>
      </c>
      <c r="C3" s="939" t="s">
        <v>1257</v>
      </c>
      <c r="D3" s="939" t="s">
        <v>1258</v>
      </c>
      <c r="E3" s="939" t="s">
        <v>1259</v>
      </c>
      <c r="F3" s="944" t="s">
        <v>1260</v>
      </c>
      <c r="G3" s="939" t="s">
        <v>1261</v>
      </c>
      <c r="H3" s="939" t="s">
        <v>1262</v>
      </c>
      <c r="I3" s="939" t="s">
        <v>1263</v>
      </c>
      <c r="J3" s="939" t="s">
        <v>1260</v>
      </c>
      <c r="K3" s="945" t="s">
        <v>1261</v>
      </c>
      <c r="L3" s="939" t="s">
        <v>1262</v>
      </c>
      <c r="M3" s="939" t="s">
        <v>1263</v>
      </c>
      <c r="N3" s="939" t="s">
        <v>1264</v>
      </c>
      <c r="O3" s="945" t="s">
        <v>1261</v>
      </c>
      <c r="P3" s="939" t="s">
        <v>1262</v>
      </c>
      <c r="Q3" s="939" t="s">
        <v>1263</v>
      </c>
      <c r="R3" s="947" t="s">
        <v>1264</v>
      </c>
    </row>
    <row r="4" spans="1:20" s="388" customFormat="1" ht="11.25" customHeight="1">
      <c r="A4" s="958" t="s">
        <v>1240</v>
      </c>
      <c r="B4" s="934">
        <v>9713.3482991300025</v>
      </c>
      <c r="C4" s="934">
        <v>399.51467563999995</v>
      </c>
      <c r="D4" s="934"/>
      <c r="E4" s="934">
        <v>9.9213503999999997</v>
      </c>
      <c r="F4" s="934">
        <v>10.194689220000001</v>
      </c>
      <c r="G4" s="934">
        <v>8.0913571599999994</v>
      </c>
      <c r="H4" s="934">
        <v>330.53506917999994</v>
      </c>
      <c r="I4" s="934">
        <v>9792.249255990002</v>
      </c>
      <c r="J4" s="934">
        <v>10.194689220000001</v>
      </c>
      <c r="K4" s="934">
        <v>101.1419645</v>
      </c>
      <c r="L4" s="934">
        <v>34.66232136</v>
      </c>
      <c r="M4" s="934">
        <v>1496.40604519</v>
      </c>
      <c r="N4" s="934">
        <v>127.43361528</v>
      </c>
      <c r="O4" s="934">
        <v>8.0913571599999994</v>
      </c>
      <c r="P4" s="934">
        <v>2.7729857087999998</v>
      </c>
      <c r="Q4" s="934">
        <v>119.7124836152</v>
      </c>
      <c r="R4" s="948">
        <v>10.194689222400001</v>
      </c>
    </row>
    <row r="5" spans="1:20" ht="11.25" customHeight="1">
      <c r="A5" s="941" t="s">
        <v>1265</v>
      </c>
      <c r="B5" s="935">
        <v>6637.6419069400017</v>
      </c>
      <c r="C5" s="935">
        <v>384.05689352999997</v>
      </c>
      <c r="D5" s="935"/>
      <c r="E5" s="935"/>
      <c r="F5" s="935">
        <v>10.194689220000001</v>
      </c>
      <c r="G5" s="935"/>
      <c r="H5" s="935">
        <v>330.53506917999994</v>
      </c>
      <c r="I5" s="935">
        <v>6691.1637312900011</v>
      </c>
      <c r="J5" s="935">
        <v>10.194689220000001</v>
      </c>
      <c r="K5" s="935"/>
      <c r="L5" s="935">
        <v>34.66232136</v>
      </c>
      <c r="M5" s="935">
        <v>985.32973494999987</v>
      </c>
      <c r="N5" s="935">
        <v>127.43361528</v>
      </c>
      <c r="O5" s="935"/>
      <c r="P5" s="935">
        <v>2.7729857087999998</v>
      </c>
      <c r="Q5" s="935">
        <v>78.826378796</v>
      </c>
      <c r="R5" s="949">
        <v>10.194689222400001</v>
      </c>
    </row>
    <row r="6" spans="1:20">
      <c r="A6" s="955" t="s">
        <v>1266</v>
      </c>
      <c r="B6" s="936">
        <v>6637.6419069400017</v>
      </c>
      <c r="C6" s="936">
        <v>384.05689352999997</v>
      </c>
      <c r="D6" s="936"/>
      <c r="E6" s="936"/>
      <c r="F6" s="936">
        <v>10.194689220000001</v>
      </c>
      <c r="G6" s="936"/>
      <c r="H6" s="936">
        <v>330.53506917999994</v>
      </c>
      <c r="I6" s="936">
        <v>6691.1637312900011</v>
      </c>
      <c r="J6" s="936">
        <v>10.194689220000001</v>
      </c>
      <c r="K6" s="936"/>
      <c r="L6" s="936">
        <v>34.66232136</v>
      </c>
      <c r="M6" s="936">
        <v>985.32973494999987</v>
      </c>
      <c r="N6" s="936">
        <v>127.43361528</v>
      </c>
      <c r="O6" s="936"/>
      <c r="P6" s="936">
        <v>2.7729857087999998</v>
      </c>
      <c r="Q6" s="936">
        <v>78.826378796</v>
      </c>
      <c r="R6" s="950">
        <v>10.194689222400001</v>
      </c>
    </row>
    <row r="7" spans="1:20">
      <c r="A7" s="959" t="s">
        <v>1267</v>
      </c>
      <c r="B7" s="936">
        <v>5084.0423597700001</v>
      </c>
      <c r="C7" s="936">
        <v>316.43731765999996</v>
      </c>
      <c r="D7" s="936"/>
      <c r="E7" s="936"/>
      <c r="F7" s="936">
        <v>10.194689220000001</v>
      </c>
      <c r="G7" s="936"/>
      <c r="H7" s="936">
        <v>13.388450429999999</v>
      </c>
      <c r="I7" s="936">
        <v>5387.0912269999999</v>
      </c>
      <c r="J7" s="936">
        <v>10.194689220000001</v>
      </c>
      <c r="K7" s="936"/>
      <c r="L7" s="936">
        <v>2.4660315900000001</v>
      </c>
      <c r="M7" s="936">
        <v>824.28918331000011</v>
      </c>
      <c r="N7" s="936">
        <v>127.43361528</v>
      </c>
      <c r="O7" s="936"/>
      <c r="P7" s="936">
        <v>0.1972825272</v>
      </c>
      <c r="Q7" s="936">
        <v>65.943134664799999</v>
      </c>
      <c r="R7" s="950">
        <v>10.194689222400001</v>
      </c>
    </row>
    <row r="8" spans="1:20" ht="11.25" customHeight="1">
      <c r="A8" s="955" t="s">
        <v>1268</v>
      </c>
      <c r="B8" s="936">
        <v>1167.2138258900002</v>
      </c>
      <c r="C8" s="936"/>
      <c r="D8" s="936"/>
      <c r="E8" s="936"/>
      <c r="F8" s="936"/>
      <c r="G8" s="936"/>
      <c r="H8" s="936"/>
      <c r="I8" s="936">
        <v>1167.2138258900002</v>
      </c>
      <c r="J8" s="936"/>
      <c r="K8" s="936"/>
      <c r="L8" s="936"/>
      <c r="M8" s="936">
        <v>116.72138257</v>
      </c>
      <c r="N8" s="936"/>
      <c r="O8" s="936"/>
      <c r="P8" s="936"/>
      <c r="Q8" s="936">
        <v>9.3377106055999999</v>
      </c>
      <c r="R8" s="950"/>
    </row>
    <row r="9" spans="1:20">
      <c r="A9" s="955" t="s">
        <v>1269</v>
      </c>
      <c r="B9" s="936">
        <v>1553.5995471700001</v>
      </c>
      <c r="C9" s="936">
        <v>67.619575869999991</v>
      </c>
      <c r="D9" s="936"/>
      <c r="E9" s="936"/>
      <c r="F9" s="936"/>
      <c r="G9" s="936"/>
      <c r="H9" s="936">
        <v>317.14661875000002</v>
      </c>
      <c r="I9" s="936">
        <v>1304.0725042899999</v>
      </c>
      <c r="J9" s="936"/>
      <c r="K9" s="936"/>
      <c r="L9" s="936">
        <v>32.19628977</v>
      </c>
      <c r="M9" s="936">
        <v>161.04055163999999</v>
      </c>
      <c r="N9" s="936"/>
      <c r="O9" s="936"/>
      <c r="P9" s="936">
        <v>2.5757031815999998</v>
      </c>
      <c r="Q9" s="936">
        <v>12.883244131200001</v>
      </c>
      <c r="R9" s="950"/>
    </row>
    <row r="10" spans="1:20" ht="11.25" customHeight="1">
      <c r="A10" s="955" t="s">
        <v>1268</v>
      </c>
      <c r="B10" s="936">
        <v>1191.0686242000002</v>
      </c>
      <c r="C10" s="936"/>
      <c r="D10" s="936"/>
      <c r="E10" s="936"/>
      <c r="F10" s="936"/>
      <c r="G10" s="936"/>
      <c r="H10" s="936">
        <v>308.33771777999999</v>
      </c>
      <c r="I10" s="936">
        <v>882.73090642000011</v>
      </c>
      <c r="J10" s="936"/>
      <c r="K10" s="936"/>
      <c r="L10" s="936">
        <v>30.833771769999998</v>
      </c>
      <c r="M10" s="936">
        <v>88.27886045999999</v>
      </c>
      <c r="N10" s="936"/>
      <c r="O10" s="936"/>
      <c r="P10" s="936">
        <v>2.4667017415999997</v>
      </c>
      <c r="Q10" s="936">
        <v>7.0623088368000007</v>
      </c>
      <c r="R10" s="950"/>
    </row>
    <row r="11" spans="1:20" ht="11.25" customHeight="1">
      <c r="A11" s="955" t="s">
        <v>1270</v>
      </c>
      <c r="B11" s="936"/>
      <c r="C11" s="936"/>
      <c r="D11" s="936"/>
      <c r="E11" s="936"/>
      <c r="F11" s="936"/>
      <c r="G11" s="936"/>
      <c r="H11" s="936"/>
      <c r="I11" s="936"/>
      <c r="J11" s="936"/>
      <c r="K11" s="936"/>
      <c r="L11" s="936"/>
      <c r="M11" s="936"/>
      <c r="N11" s="936"/>
      <c r="O11" s="936"/>
      <c r="P11" s="936"/>
      <c r="Q11" s="936"/>
      <c r="R11" s="950"/>
    </row>
    <row r="12" spans="1:20" ht="11.25" customHeight="1">
      <c r="A12" s="955" t="s">
        <v>1271</v>
      </c>
      <c r="B12" s="936">
        <v>3075.7063921900003</v>
      </c>
      <c r="C12" s="936">
        <v>15.45778211</v>
      </c>
      <c r="D12" s="936"/>
      <c r="E12" s="936">
        <v>9.9213503999999997</v>
      </c>
      <c r="F12" s="936">
        <v>8.0913571599999994</v>
      </c>
      <c r="G12" s="936">
        <v>8.0913571599999994</v>
      </c>
      <c r="H12" s="936"/>
      <c r="I12" s="936">
        <v>3101.0855247000009</v>
      </c>
      <c r="J12" s="936"/>
      <c r="K12" s="936">
        <v>101.1419645</v>
      </c>
      <c r="L12" s="936"/>
      <c r="M12" s="936">
        <v>511.07631024000005</v>
      </c>
      <c r="N12" s="936">
        <v>101.1419645</v>
      </c>
      <c r="O12" s="936">
        <v>8.0913571599999994</v>
      </c>
      <c r="P12" s="936"/>
      <c r="Q12" s="936">
        <v>40.886104819199993</v>
      </c>
      <c r="R12" s="950"/>
    </row>
    <row r="13" spans="1:20">
      <c r="A13" s="955" t="s">
        <v>1266</v>
      </c>
      <c r="B13" s="936">
        <v>3075.7063921900003</v>
      </c>
      <c r="C13" s="936">
        <v>15.45778211</v>
      </c>
      <c r="D13" s="936"/>
      <c r="E13" s="936">
        <v>9.9213503999999997</v>
      </c>
      <c r="F13" s="936">
        <v>8.0913571599999994</v>
      </c>
      <c r="G13" s="936">
        <v>8.0913571599999994</v>
      </c>
      <c r="H13" s="936"/>
      <c r="I13" s="936">
        <v>3101.0855247000009</v>
      </c>
      <c r="J13" s="936"/>
      <c r="K13" s="936">
        <v>101.1419645</v>
      </c>
      <c r="L13" s="936"/>
      <c r="M13" s="936">
        <v>511.07631024000005</v>
      </c>
      <c r="N13" s="936">
        <v>101.1419645</v>
      </c>
      <c r="O13" s="936">
        <v>8.0913571599999994</v>
      </c>
      <c r="P13" s="936"/>
      <c r="Q13" s="936">
        <v>40.886104819199993</v>
      </c>
      <c r="R13" s="950"/>
    </row>
    <row r="14" spans="1:20" ht="11.25" customHeight="1">
      <c r="A14" s="941" t="s">
        <v>1272</v>
      </c>
      <c r="B14" s="935"/>
      <c r="C14" s="935"/>
      <c r="D14" s="935"/>
      <c r="E14" s="935"/>
      <c r="F14" s="935">
        <v>8.0913571599999994</v>
      </c>
      <c r="G14" s="935">
        <v>8.0913571599999994</v>
      </c>
      <c r="H14" s="935"/>
      <c r="I14" s="935"/>
      <c r="J14" s="935"/>
      <c r="K14" s="935">
        <v>101.1419645</v>
      </c>
      <c r="L14" s="935"/>
      <c r="M14" s="935"/>
      <c r="N14" s="935">
        <v>8.0913571599999994</v>
      </c>
      <c r="O14" s="935">
        <v>8.0913571599999994</v>
      </c>
      <c r="P14" s="935"/>
      <c r="Q14" s="935">
        <v>0</v>
      </c>
      <c r="R14" s="949"/>
    </row>
    <row r="15" spans="1:20">
      <c r="A15" s="941" t="s">
        <v>1269</v>
      </c>
      <c r="B15" s="935">
        <v>3075.7063921900003</v>
      </c>
      <c r="C15" s="935">
        <v>15.45778211</v>
      </c>
      <c r="D15" s="935"/>
      <c r="E15" s="935">
        <v>9.9213503999999997</v>
      </c>
      <c r="F15" s="935"/>
      <c r="G15" s="935"/>
      <c r="H15" s="935"/>
      <c r="I15" s="935">
        <v>3101.0855247000009</v>
      </c>
      <c r="J15" s="935"/>
      <c r="K15" s="935"/>
      <c r="L15" s="935"/>
      <c r="M15" s="935">
        <v>511.07631024000005</v>
      </c>
      <c r="N15" s="935"/>
      <c r="O15" s="935"/>
      <c r="P15" s="935"/>
      <c r="Q15" s="935">
        <v>40.886104819199993</v>
      </c>
      <c r="R15" s="949"/>
    </row>
    <row r="16" spans="1:20" ht="11.25" customHeight="1">
      <c r="A16" s="941" t="s">
        <v>1270</v>
      </c>
      <c r="B16" s="935"/>
      <c r="C16" s="935"/>
      <c r="D16" s="935"/>
      <c r="E16" s="935"/>
      <c r="F16" s="935"/>
      <c r="G16" s="935"/>
      <c r="H16" s="935"/>
      <c r="I16" s="935"/>
      <c r="J16" s="935"/>
      <c r="K16" s="935"/>
      <c r="L16" s="935"/>
      <c r="M16" s="935"/>
      <c r="N16" s="935"/>
      <c r="O16" s="935"/>
      <c r="P16" s="935"/>
      <c r="Q16" s="935"/>
      <c r="R16" s="950"/>
    </row>
    <row r="19" spans="1:21">
      <c r="S19" s="552"/>
    </row>
    <row r="20" spans="1:21">
      <c r="A20" s="566" t="s">
        <v>86</v>
      </c>
      <c r="B20" s="566"/>
      <c r="C20" s="566"/>
      <c r="D20" s="566"/>
      <c r="E20" s="566"/>
      <c r="F20" s="567"/>
      <c r="G20" s="567"/>
      <c r="H20" s="567"/>
      <c r="I20" s="567"/>
      <c r="J20" s="567"/>
      <c r="K20" s="567"/>
      <c r="L20" s="567"/>
      <c r="M20" s="567"/>
      <c r="N20" s="567"/>
      <c r="O20" s="567"/>
      <c r="P20" s="567"/>
      <c r="Q20" s="567"/>
      <c r="R20" s="951"/>
      <c r="S20" s="937"/>
      <c r="T20" s="937"/>
      <c r="U20" s="937"/>
    </row>
    <row r="21" spans="1:21" ht="12" customHeight="1">
      <c r="A21" s="940">
        <v>45657</v>
      </c>
      <c r="B21" s="1160" t="s">
        <v>1252</v>
      </c>
      <c r="C21" s="1160"/>
      <c r="D21" s="1160"/>
      <c r="E21" s="1160"/>
      <c r="F21" s="1161"/>
      <c r="G21" s="1160" t="s">
        <v>1253</v>
      </c>
      <c r="H21" s="1160"/>
      <c r="I21" s="1160"/>
      <c r="J21" s="1160"/>
      <c r="K21" s="1162" t="s">
        <v>1254</v>
      </c>
      <c r="L21" s="1160"/>
      <c r="M21" s="1160"/>
      <c r="N21" s="1161"/>
      <c r="O21" s="1162" t="s">
        <v>1255</v>
      </c>
      <c r="P21" s="1160"/>
      <c r="Q21" s="1160"/>
      <c r="R21" s="1161"/>
      <c r="S21" s="571"/>
      <c r="T21" s="552"/>
      <c r="U21" s="552"/>
    </row>
    <row r="22" spans="1:21" ht="31.5">
      <c r="A22" s="942"/>
      <c r="B22" s="943" t="s">
        <v>1256</v>
      </c>
      <c r="C22" s="943" t="s">
        <v>1257</v>
      </c>
      <c r="D22" s="943" t="s">
        <v>1258</v>
      </c>
      <c r="E22" s="943" t="s">
        <v>1259</v>
      </c>
      <c r="F22" s="944" t="s">
        <v>1260</v>
      </c>
      <c r="G22" s="943" t="s">
        <v>1261</v>
      </c>
      <c r="H22" s="943" t="s">
        <v>1262</v>
      </c>
      <c r="I22" s="943" t="s">
        <v>1263</v>
      </c>
      <c r="J22" s="943" t="s">
        <v>1273</v>
      </c>
      <c r="K22" s="945" t="s">
        <v>1261</v>
      </c>
      <c r="L22" s="943" t="s">
        <v>1262</v>
      </c>
      <c r="M22" s="943" t="s">
        <v>1263</v>
      </c>
      <c r="N22" s="943" t="s">
        <v>1273</v>
      </c>
      <c r="O22" s="945" t="s">
        <v>1261</v>
      </c>
      <c r="P22" s="943" t="s">
        <v>1262</v>
      </c>
      <c r="Q22" s="943" t="s">
        <v>1263</v>
      </c>
      <c r="R22" s="944" t="s">
        <v>1273</v>
      </c>
      <c r="S22" s="552"/>
      <c r="T22" s="552"/>
      <c r="U22" s="552"/>
    </row>
    <row r="23" spans="1:21" ht="12" customHeight="1" thickBot="1">
      <c r="A23" s="956" t="s">
        <v>1240</v>
      </c>
      <c r="B23" s="569">
        <v>9190.4284205099993</v>
      </c>
      <c r="C23" s="569">
        <v>498.79263553999994</v>
      </c>
      <c r="D23" s="569"/>
      <c r="E23" s="569">
        <v>2.3439020499999996</v>
      </c>
      <c r="F23" s="569">
        <v>0.30734741000000004</v>
      </c>
      <c r="G23" s="569"/>
      <c r="H23" s="569">
        <v>346.46531506999997</v>
      </c>
      <c r="I23" s="569">
        <v>9345.0996430300002</v>
      </c>
      <c r="J23" s="569">
        <v>0.30734741000000004</v>
      </c>
      <c r="K23" s="569"/>
      <c r="L23" s="569">
        <v>36.270007340000006</v>
      </c>
      <c r="M23" s="569">
        <v>1447.2555975599998</v>
      </c>
      <c r="N23" s="569">
        <v>3.8418426299999999</v>
      </c>
      <c r="O23" s="569"/>
      <c r="P23" s="569">
        <v>2.9016005872000004</v>
      </c>
      <c r="Q23" s="569">
        <v>115.78044780479999</v>
      </c>
      <c r="R23" s="952">
        <v>0.30734741040000008</v>
      </c>
      <c r="T23" s="552"/>
      <c r="U23" s="552"/>
    </row>
    <row r="24" spans="1:21" ht="11.25" customHeight="1">
      <c r="A24" s="957" t="s">
        <v>1265</v>
      </c>
      <c r="B24" s="935">
        <v>6128.3337661800006</v>
      </c>
      <c r="C24" s="935">
        <v>498.79263553999994</v>
      </c>
      <c r="D24" s="935"/>
      <c r="E24" s="935"/>
      <c r="F24" s="935">
        <v>0.30734741000000004</v>
      </c>
      <c r="G24" s="935"/>
      <c r="H24" s="935">
        <v>346.46531506999997</v>
      </c>
      <c r="I24" s="935">
        <v>6280.6610866499996</v>
      </c>
      <c r="J24" s="935">
        <v>0.30734741000000004</v>
      </c>
      <c r="K24" s="935"/>
      <c r="L24" s="935">
        <v>36.270007340000006</v>
      </c>
      <c r="M24" s="935">
        <v>969.36505153999997</v>
      </c>
      <c r="N24" s="935">
        <v>3.8418426299999999</v>
      </c>
      <c r="O24" s="935"/>
      <c r="P24" s="935">
        <v>2.9016005872000004</v>
      </c>
      <c r="Q24" s="935">
        <v>77.549204123199999</v>
      </c>
      <c r="R24" s="949">
        <v>0.30734741040000008</v>
      </c>
      <c r="T24" s="552"/>
      <c r="U24" s="552"/>
    </row>
    <row r="25" spans="1:21">
      <c r="A25" s="955" t="s">
        <v>1266</v>
      </c>
      <c r="B25" s="936">
        <v>6128.3337661800006</v>
      </c>
      <c r="C25" s="936">
        <v>498.79263553999994</v>
      </c>
      <c r="D25" s="936"/>
      <c r="E25" s="936"/>
      <c r="F25" s="936">
        <v>0.30734741000000004</v>
      </c>
      <c r="G25" s="936"/>
      <c r="H25" s="936">
        <v>346.46531506999997</v>
      </c>
      <c r="I25" s="936">
        <v>6280.6610866499996</v>
      </c>
      <c r="J25" s="936">
        <v>0.30734741000000004</v>
      </c>
      <c r="K25" s="936"/>
      <c r="L25" s="936">
        <v>36.270007340000006</v>
      </c>
      <c r="M25" s="936">
        <v>969.36505153999997</v>
      </c>
      <c r="N25" s="936">
        <v>3.8418426299999999</v>
      </c>
      <c r="O25" s="936"/>
      <c r="P25" s="936">
        <v>2.9016005872000004</v>
      </c>
      <c r="Q25" s="936">
        <v>77.549204123199999</v>
      </c>
      <c r="R25" s="950">
        <v>0.30734741040000008</v>
      </c>
    </row>
    <row r="26" spans="1:21" ht="11.25" customHeight="1">
      <c r="A26" s="955" t="s">
        <v>1272</v>
      </c>
      <c r="B26" s="936">
        <v>4565.7188758899993</v>
      </c>
      <c r="C26" s="936">
        <v>348.20569329999995</v>
      </c>
      <c r="D26" s="936"/>
      <c r="E26" s="936"/>
      <c r="F26" s="936">
        <v>0.30734741000000004</v>
      </c>
      <c r="G26" s="936"/>
      <c r="H26" s="936">
        <v>11.302685199999999</v>
      </c>
      <c r="I26" s="936">
        <v>4902.6218839899993</v>
      </c>
      <c r="J26" s="936">
        <v>0.30734741000000004</v>
      </c>
      <c r="K26" s="936"/>
      <c r="L26" s="936">
        <v>2.0748526000000003</v>
      </c>
      <c r="M26" s="936">
        <v>790.90432671000008</v>
      </c>
      <c r="N26" s="936">
        <v>3.8418426299999999</v>
      </c>
      <c r="O26" s="936"/>
      <c r="P26" s="936">
        <v>0.16598820799999997</v>
      </c>
      <c r="Q26" s="936">
        <v>63.272346136799996</v>
      </c>
      <c r="R26" s="950">
        <v>0.30734741040000008</v>
      </c>
    </row>
    <row r="27" spans="1:21" ht="11.25" customHeight="1">
      <c r="A27" s="955" t="s">
        <v>1268</v>
      </c>
      <c r="B27" s="936">
        <v>1033.65079769</v>
      </c>
      <c r="C27" s="936"/>
      <c r="D27" s="936"/>
      <c r="E27" s="936"/>
      <c r="F27" s="936"/>
      <c r="G27" s="936"/>
      <c r="H27" s="936"/>
      <c r="I27" s="936">
        <v>1033.65079769</v>
      </c>
      <c r="J27" s="936"/>
      <c r="K27" s="936"/>
      <c r="L27" s="936"/>
      <c r="M27" s="936">
        <v>103.36507979</v>
      </c>
      <c r="N27" s="936"/>
      <c r="O27" s="936"/>
      <c r="P27" s="936"/>
      <c r="Q27" s="936">
        <v>8.2692063831999985</v>
      </c>
      <c r="R27" s="950"/>
    </row>
    <row r="28" spans="1:21">
      <c r="A28" s="955" t="s">
        <v>1269</v>
      </c>
      <c r="B28" s="936">
        <v>1562.6148902899999</v>
      </c>
      <c r="C28" s="936">
        <v>150.58694224000001</v>
      </c>
      <c r="D28" s="936"/>
      <c r="E28" s="936"/>
      <c r="F28" s="936"/>
      <c r="G28" s="936"/>
      <c r="H28" s="936">
        <v>335.16262987000005</v>
      </c>
      <c r="I28" s="936">
        <v>1378.03920266</v>
      </c>
      <c r="J28" s="936"/>
      <c r="K28" s="936"/>
      <c r="L28" s="936">
        <v>34.195154740000007</v>
      </c>
      <c r="M28" s="936">
        <v>178.46072482999998</v>
      </c>
      <c r="N28" s="936"/>
      <c r="O28" s="936"/>
      <c r="P28" s="936">
        <v>2.7356123792000004</v>
      </c>
      <c r="Q28" s="936">
        <v>14.276857986400001</v>
      </c>
      <c r="R28" s="950"/>
    </row>
    <row r="29" spans="1:21" ht="11.25" customHeight="1">
      <c r="A29" s="955" t="s">
        <v>1268</v>
      </c>
      <c r="B29" s="936">
        <v>1176.8966778300003</v>
      </c>
      <c r="C29" s="936"/>
      <c r="D29" s="936"/>
      <c r="E29" s="936"/>
      <c r="F29" s="936"/>
      <c r="G29" s="936"/>
      <c r="H29" s="936">
        <v>322.74411189000006</v>
      </c>
      <c r="I29" s="936">
        <v>854.15256594000004</v>
      </c>
      <c r="J29" s="936"/>
      <c r="K29" s="936"/>
      <c r="L29" s="936">
        <v>32.274411240000006</v>
      </c>
      <c r="M29" s="936">
        <v>85.42519956999999</v>
      </c>
      <c r="N29" s="936"/>
      <c r="O29" s="936"/>
      <c r="P29" s="936">
        <v>2.5819528992000005</v>
      </c>
      <c r="Q29" s="936">
        <v>6.8340159656000008</v>
      </c>
      <c r="R29" s="950"/>
    </row>
    <row r="30" spans="1:21" ht="11.25" customHeight="1">
      <c r="A30" s="941" t="s">
        <v>1270</v>
      </c>
      <c r="B30" s="935"/>
      <c r="C30" s="935"/>
      <c r="D30" s="935"/>
      <c r="E30" s="935"/>
      <c r="F30" s="935"/>
      <c r="G30" s="935"/>
      <c r="H30" s="935"/>
      <c r="I30" s="935"/>
      <c r="J30" s="935"/>
      <c r="K30" s="935"/>
      <c r="L30" s="935"/>
      <c r="M30" s="935"/>
      <c r="N30" s="935"/>
      <c r="O30" s="935"/>
      <c r="P30" s="935"/>
      <c r="Q30" s="935"/>
      <c r="R30" s="949"/>
    </row>
    <row r="31" spans="1:21" ht="11.25" customHeight="1">
      <c r="A31" s="955" t="s">
        <v>1271</v>
      </c>
      <c r="B31" s="936">
        <v>3062.094654330001</v>
      </c>
      <c r="C31" s="936"/>
      <c r="D31" s="936"/>
      <c r="E31" s="936">
        <v>2.3439020499999996</v>
      </c>
      <c r="F31" s="936"/>
      <c r="G31" s="936"/>
      <c r="H31" s="936"/>
      <c r="I31" s="936">
        <v>3064.438556380001</v>
      </c>
      <c r="J31" s="936"/>
      <c r="K31" s="936"/>
      <c r="L31" s="936"/>
      <c r="M31" s="936">
        <v>477.89054601999993</v>
      </c>
      <c r="N31" s="936"/>
      <c r="O31" s="936"/>
      <c r="P31" s="936"/>
      <c r="Q31" s="936">
        <v>38.231243681599992</v>
      </c>
      <c r="R31" s="950"/>
    </row>
    <row r="32" spans="1:21">
      <c r="A32" s="955" t="s">
        <v>1266</v>
      </c>
      <c r="B32" s="936">
        <v>3062.094654330001</v>
      </c>
      <c r="C32" s="936"/>
      <c r="D32" s="936"/>
      <c r="E32" s="936">
        <v>2.3439020499999996</v>
      </c>
      <c r="F32" s="936"/>
      <c r="G32" s="936"/>
      <c r="H32" s="936"/>
      <c r="I32" s="936">
        <v>3064.438556380001</v>
      </c>
      <c r="J32" s="936"/>
      <c r="K32" s="936"/>
      <c r="L32" s="936"/>
      <c r="M32" s="936">
        <v>477.89054601999993</v>
      </c>
      <c r="N32" s="936"/>
      <c r="O32" s="936"/>
      <c r="P32" s="936"/>
      <c r="Q32" s="936">
        <v>38.231243681599992</v>
      </c>
      <c r="R32" s="950"/>
    </row>
    <row r="33" spans="1:18" ht="11.25" customHeight="1">
      <c r="A33" s="955" t="s">
        <v>1272</v>
      </c>
      <c r="B33" s="936"/>
      <c r="C33" s="936"/>
      <c r="D33" s="936"/>
      <c r="E33" s="936"/>
      <c r="F33" s="936"/>
      <c r="G33" s="936"/>
      <c r="H33" s="936"/>
      <c r="I33" s="936"/>
      <c r="J33" s="936"/>
      <c r="K33" s="936"/>
      <c r="L33" s="936"/>
      <c r="M33" s="936"/>
      <c r="N33" s="936"/>
      <c r="O33" s="936"/>
      <c r="P33" s="936"/>
      <c r="Q33" s="936"/>
      <c r="R33" s="950"/>
    </row>
    <row r="34" spans="1:18">
      <c r="A34" s="955" t="s">
        <v>1269</v>
      </c>
      <c r="B34" s="936">
        <v>3062.094654330001</v>
      </c>
      <c r="C34" s="936"/>
      <c r="D34" s="936"/>
      <c r="E34" s="936">
        <v>2.3439020499999996</v>
      </c>
      <c r="F34" s="936"/>
      <c r="G34" s="936"/>
      <c r="H34" s="936"/>
      <c r="I34" s="936">
        <v>3064.438556380001</v>
      </c>
      <c r="J34" s="936"/>
      <c r="K34" s="936"/>
      <c r="L34" s="936"/>
      <c r="M34" s="936">
        <v>477.89054601999993</v>
      </c>
      <c r="N34" s="936"/>
      <c r="O34" s="936"/>
      <c r="P34" s="936"/>
      <c r="Q34" s="936">
        <v>38.231243681599992</v>
      </c>
      <c r="R34" s="950"/>
    </row>
    <row r="35" spans="1:18" ht="11.25" customHeight="1">
      <c r="A35" s="941" t="s">
        <v>1270</v>
      </c>
      <c r="B35" s="935"/>
      <c r="C35" s="935"/>
      <c r="D35" s="935"/>
      <c r="E35" s="935"/>
      <c r="F35" s="935"/>
      <c r="G35" s="935"/>
      <c r="H35" s="935"/>
      <c r="I35" s="935"/>
      <c r="J35" s="935"/>
      <c r="K35" s="935"/>
      <c r="L35" s="935"/>
      <c r="M35" s="935"/>
      <c r="N35" s="935"/>
      <c r="O35" s="935"/>
      <c r="P35" s="935"/>
      <c r="Q35" s="935"/>
      <c r="R35" s="950"/>
    </row>
  </sheetData>
  <mergeCells count="8">
    <mergeCell ref="B21:F21"/>
    <mergeCell ref="G21:J21"/>
    <mergeCell ref="K21:N21"/>
    <mergeCell ref="O21:R21"/>
    <mergeCell ref="B2:F2"/>
    <mergeCell ref="G2:J2"/>
    <mergeCell ref="K2:N2"/>
    <mergeCell ref="O2:R2"/>
  </mergeCells>
  <hyperlinks>
    <hyperlink ref="T1" location="Index!A1" display="Index" xr:uid="{FD2969FA-4815-4640-BF5A-416C8FFA1BFB}"/>
  </hyperlinks>
  <pageMargins left="0.70866141732283472" right="0.70866141732283472" top="0.74803149606299213" bottom="0.74803149606299213" header="0.31496062992125984" footer="0.31496062992125984"/>
  <pageSetup paperSize="9" scale="32" orientation="landscape" cellComments="asDisplayed" r:id="rId1"/>
  <headerFooter>
    <oddHeader>&amp;CEN
Annex XXVII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12B1-457B-4247-986C-349409A916F0}">
  <sheetPr>
    <pageSetUpPr fitToPage="1"/>
  </sheetPr>
  <dimension ref="A1:I55"/>
  <sheetViews>
    <sheetView showGridLines="0" zoomScaleNormal="100" zoomScalePageLayoutView="66" workbookViewId="0">
      <selection activeCell="F3" sqref="F3"/>
    </sheetView>
  </sheetViews>
  <sheetFormatPr defaultColWidth="9.26953125" defaultRowHeight="10.5"/>
  <cols>
    <col min="1" max="1" width="8.453125" style="2" customWidth="1"/>
    <col min="2" max="2" width="66.26953125" style="2" customWidth="1"/>
    <col min="3" max="3" width="11.453125" style="2" customWidth="1"/>
    <col min="4" max="4" width="11" style="2" customWidth="1"/>
    <col min="5" max="5" width="10.54296875" style="2" customWidth="1"/>
    <col min="6" max="6" width="11.54296875" style="2" customWidth="1"/>
    <col min="7" max="7" width="10.54296875" style="2" customWidth="1"/>
    <col min="8" max="16384" width="9.26953125" style="2"/>
  </cols>
  <sheetData>
    <row r="1" spans="1:9">
      <c r="A1" s="11" t="s">
        <v>192</v>
      </c>
      <c r="B1" s="11"/>
      <c r="C1" s="11"/>
      <c r="D1" s="11"/>
      <c r="E1" s="11"/>
      <c r="F1" s="11"/>
      <c r="G1" s="11"/>
      <c r="I1" s="11" t="s">
        <v>143</v>
      </c>
    </row>
    <row r="2" spans="1:9">
      <c r="A2" s="96"/>
      <c r="B2" s="97"/>
      <c r="C2" s="66" t="s">
        <v>146</v>
      </c>
      <c r="D2" s="66" t="s">
        <v>147</v>
      </c>
      <c r="E2" s="66" t="s">
        <v>148</v>
      </c>
      <c r="F2" s="66" t="s">
        <v>193</v>
      </c>
      <c r="G2" s="66" t="s">
        <v>194</v>
      </c>
    </row>
    <row r="3" spans="1:9">
      <c r="A3" s="18"/>
      <c r="B3" s="19"/>
      <c r="C3" s="71">
        <v>45838</v>
      </c>
      <c r="D3" s="71">
        <v>45747</v>
      </c>
      <c r="E3" s="71">
        <v>45657</v>
      </c>
      <c r="F3" s="71">
        <v>45565</v>
      </c>
      <c r="G3" s="71">
        <v>45473</v>
      </c>
    </row>
    <row r="4" spans="1:9">
      <c r="A4" s="20"/>
      <c r="B4" s="1021" t="s">
        <v>195</v>
      </c>
      <c r="C4" s="1022"/>
      <c r="D4" s="1022"/>
      <c r="E4" s="1022"/>
      <c r="F4" s="1022"/>
      <c r="G4" s="1023"/>
    </row>
    <row r="5" spans="1:9">
      <c r="A5" s="21">
        <v>1</v>
      </c>
      <c r="B5" s="22" t="s">
        <v>196</v>
      </c>
      <c r="C5" s="707">
        <v>44534.032396150003</v>
      </c>
      <c r="D5" s="128">
        <v>46021</v>
      </c>
      <c r="E5" s="128">
        <v>45260</v>
      </c>
      <c r="F5" s="128">
        <v>46824</v>
      </c>
      <c r="G5" s="128">
        <v>46219</v>
      </c>
    </row>
    <row r="6" spans="1:9">
      <c r="A6" s="21">
        <v>2</v>
      </c>
      <c r="B6" s="22" t="s">
        <v>197</v>
      </c>
      <c r="C6" s="707">
        <v>50764.528221550005</v>
      </c>
      <c r="D6" s="128">
        <v>52814</v>
      </c>
      <c r="E6" s="128">
        <v>53291</v>
      </c>
      <c r="F6" s="128">
        <v>54689</v>
      </c>
      <c r="G6" s="128">
        <v>53481</v>
      </c>
    </row>
    <row r="7" spans="1:9">
      <c r="A7" s="21">
        <v>3</v>
      </c>
      <c r="B7" s="22" t="s">
        <v>198</v>
      </c>
      <c r="C7" s="707">
        <v>61226.337210969999</v>
      </c>
      <c r="D7" s="128">
        <v>62027</v>
      </c>
      <c r="E7" s="128">
        <v>63194</v>
      </c>
      <c r="F7" s="128">
        <v>64557</v>
      </c>
      <c r="G7" s="128">
        <v>63094</v>
      </c>
    </row>
    <row r="8" spans="1:9">
      <c r="A8" s="23"/>
      <c r="B8" s="1018" t="s">
        <v>199</v>
      </c>
      <c r="C8" s="1019"/>
      <c r="D8" s="1019"/>
      <c r="E8" s="1019"/>
      <c r="F8" s="1019"/>
      <c r="G8" s="1020"/>
    </row>
    <row r="9" spans="1:9">
      <c r="A9" s="21">
        <v>4</v>
      </c>
      <c r="B9" s="22" t="s">
        <v>200</v>
      </c>
      <c r="C9" s="707">
        <v>335803.77875555999</v>
      </c>
      <c r="D9" s="128">
        <v>337219</v>
      </c>
      <c r="E9" s="128">
        <v>333708</v>
      </c>
      <c r="F9" s="128">
        <v>328458</v>
      </c>
      <c r="G9" s="128">
        <v>330927</v>
      </c>
    </row>
    <row r="10" spans="1:9" ht="15" customHeight="1">
      <c r="A10" s="21" t="s">
        <v>201</v>
      </c>
      <c r="B10" s="93" t="s">
        <v>202</v>
      </c>
      <c r="C10" s="707">
        <v>335803.77875555999</v>
      </c>
      <c r="D10" s="128">
        <v>337219</v>
      </c>
      <c r="E10" s="128"/>
      <c r="F10" s="128"/>
      <c r="G10" s="128"/>
    </row>
    <row r="11" spans="1:9">
      <c r="A11" s="23"/>
      <c r="B11" s="1024" t="s">
        <v>203</v>
      </c>
      <c r="C11" s="1025"/>
      <c r="D11" s="1025"/>
      <c r="E11" s="1025"/>
      <c r="F11" s="1025"/>
      <c r="G11" s="1026"/>
    </row>
    <row r="12" spans="1:9">
      <c r="A12" s="21">
        <v>5</v>
      </c>
      <c r="B12" s="98" t="s">
        <v>204</v>
      </c>
      <c r="C12" s="132">
        <v>0.1326</v>
      </c>
      <c r="D12" s="133">
        <v>0.13650000000000001</v>
      </c>
      <c r="E12" s="133">
        <v>0.1356</v>
      </c>
      <c r="F12" s="134">
        <v>0.1426</v>
      </c>
      <c r="G12" s="134">
        <v>0.13969999999999999</v>
      </c>
    </row>
    <row r="13" spans="1:9" s="101" customFormat="1">
      <c r="A13" s="99" t="s">
        <v>205</v>
      </c>
      <c r="B13" s="100" t="s">
        <v>168</v>
      </c>
      <c r="C13" s="99"/>
      <c r="D13" s="99"/>
      <c r="E13" s="99"/>
      <c r="F13" s="99"/>
      <c r="G13" s="99"/>
    </row>
    <row r="14" spans="1:9" s="101" customFormat="1">
      <c r="A14" s="102" t="s">
        <v>206</v>
      </c>
      <c r="B14" s="103" t="s">
        <v>207</v>
      </c>
      <c r="C14" s="132">
        <v>0.1326</v>
      </c>
      <c r="D14" s="133">
        <v>0.13650000000000001</v>
      </c>
      <c r="E14" s="133"/>
      <c r="F14" s="134"/>
      <c r="G14" s="134"/>
    </row>
    <row r="15" spans="1:9" s="101" customFormat="1">
      <c r="A15" s="21">
        <v>6</v>
      </c>
      <c r="B15" s="98" t="s">
        <v>208</v>
      </c>
      <c r="C15" s="132">
        <v>0.1512</v>
      </c>
      <c r="D15" s="133">
        <v>0.15659999999999999</v>
      </c>
      <c r="E15" s="133">
        <v>0.15970000000000001</v>
      </c>
      <c r="F15" s="134">
        <v>0.16650000000000001</v>
      </c>
      <c r="G15" s="134">
        <v>0.16159999999999999</v>
      </c>
    </row>
    <row r="16" spans="1:9" s="101" customFormat="1">
      <c r="A16" s="99" t="s">
        <v>209</v>
      </c>
      <c r="B16" s="100" t="s">
        <v>168</v>
      </c>
      <c r="C16" s="99"/>
      <c r="D16" s="99"/>
      <c r="E16" s="99"/>
      <c r="F16" s="99"/>
      <c r="G16" s="99"/>
    </row>
    <row r="17" spans="1:8" s="101" customFormat="1">
      <c r="A17" s="21" t="s">
        <v>210</v>
      </c>
      <c r="B17" s="104" t="s">
        <v>211</v>
      </c>
      <c r="C17" s="132">
        <v>0.1512</v>
      </c>
      <c r="D17" s="133">
        <v>0.15659999999999999</v>
      </c>
      <c r="E17" s="133"/>
      <c r="F17" s="134"/>
      <c r="G17" s="134"/>
    </row>
    <row r="18" spans="1:8" s="101" customFormat="1">
      <c r="A18" s="105">
        <v>7</v>
      </c>
      <c r="B18" s="106" t="s">
        <v>212</v>
      </c>
      <c r="C18" s="132">
        <v>0.18229999999999999</v>
      </c>
      <c r="D18" s="133">
        <v>0.18390000000000001</v>
      </c>
      <c r="E18" s="133">
        <v>0.18940000000000001</v>
      </c>
      <c r="F18" s="134">
        <v>0.19650000000000001</v>
      </c>
      <c r="G18" s="134">
        <v>0.19070000000000001</v>
      </c>
    </row>
    <row r="19" spans="1:8" s="101" customFormat="1">
      <c r="A19" s="99" t="s">
        <v>213</v>
      </c>
      <c r="B19" s="100" t="s">
        <v>168</v>
      </c>
      <c r="C19" s="99"/>
      <c r="D19" s="99"/>
      <c r="E19" s="99"/>
      <c r="F19" s="99"/>
      <c r="G19" s="99"/>
    </row>
    <row r="20" spans="1:8" s="101" customFormat="1">
      <c r="A20" s="21" t="s">
        <v>214</v>
      </c>
      <c r="B20" s="103" t="s">
        <v>215</v>
      </c>
      <c r="C20" s="132">
        <v>0.18229999999999999</v>
      </c>
      <c r="D20" s="133">
        <v>0.18390000000000001</v>
      </c>
      <c r="E20" s="133">
        <v>0.18940000000000001</v>
      </c>
      <c r="F20" s="134">
        <v>0.19650000000000001</v>
      </c>
      <c r="G20" s="134">
        <v>0.19070000000000001</v>
      </c>
    </row>
    <row r="21" spans="1:8" s="101" customFormat="1">
      <c r="A21" s="107"/>
      <c r="B21" s="1027" t="s">
        <v>216</v>
      </c>
      <c r="C21" s="1028"/>
      <c r="D21" s="1028"/>
      <c r="E21" s="1028"/>
      <c r="F21" s="1028"/>
      <c r="G21" s="1029"/>
    </row>
    <row r="22" spans="1:8">
      <c r="A22" s="21" t="s">
        <v>217</v>
      </c>
      <c r="B22" s="16" t="s">
        <v>218</v>
      </c>
      <c r="C22" s="716">
        <v>1.6500000000000001E-2</v>
      </c>
      <c r="D22" s="133">
        <v>1.6500000000000001E-2</v>
      </c>
      <c r="E22" s="133">
        <v>1.6500000000000001E-2</v>
      </c>
      <c r="F22" s="134">
        <v>1.6500000000000001E-2</v>
      </c>
      <c r="G22" s="134">
        <v>1.6500000000000001E-2</v>
      </c>
    </row>
    <row r="23" spans="1:8">
      <c r="A23" s="21" t="s">
        <v>219</v>
      </c>
      <c r="B23" s="16" t="s">
        <v>220</v>
      </c>
      <c r="C23" s="716">
        <v>9.2999999999999992E-3</v>
      </c>
      <c r="D23" s="133">
        <v>9.2999999999999992E-3</v>
      </c>
      <c r="E23" s="133">
        <v>9.2999999999999992E-3</v>
      </c>
      <c r="F23" s="134">
        <v>9.2999999999999992E-3</v>
      </c>
      <c r="G23" s="134">
        <v>9.2999999999999992E-3</v>
      </c>
    </row>
    <row r="24" spans="1:8">
      <c r="A24" s="21" t="s">
        <v>221</v>
      </c>
      <c r="B24" s="16" t="s">
        <v>222</v>
      </c>
      <c r="C24" s="716">
        <v>1.24E-2</v>
      </c>
      <c r="D24" s="133">
        <v>1.24E-2</v>
      </c>
      <c r="E24" s="133">
        <v>1.24E-2</v>
      </c>
      <c r="F24" s="134">
        <v>1.24E-2</v>
      </c>
      <c r="G24" s="134">
        <v>1.24E-2</v>
      </c>
    </row>
    <row r="25" spans="1:8">
      <c r="A25" s="21" t="s">
        <v>223</v>
      </c>
      <c r="B25" s="16" t="s">
        <v>224</v>
      </c>
      <c r="C25" s="716">
        <v>9.6500000000000002E-2</v>
      </c>
      <c r="D25" s="133">
        <v>9.6500000000000002E-2</v>
      </c>
      <c r="E25" s="133">
        <v>9.6500000000000002E-2</v>
      </c>
      <c r="F25" s="134">
        <v>9.6500000000000002E-2</v>
      </c>
      <c r="G25" s="134">
        <v>9.6500000000000002E-2</v>
      </c>
    </row>
    <row r="26" spans="1:8">
      <c r="A26" s="23"/>
      <c r="B26" s="1015" t="s">
        <v>225</v>
      </c>
      <c r="C26" s="1016"/>
      <c r="D26" s="1016"/>
      <c r="E26" s="1016"/>
      <c r="F26" s="1016"/>
      <c r="G26" s="1017"/>
    </row>
    <row r="27" spans="1:8">
      <c r="A27" s="21">
        <v>8</v>
      </c>
      <c r="B27" s="22" t="s">
        <v>226</v>
      </c>
      <c r="C27" s="716">
        <v>2.5000000000000001E-2</v>
      </c>
      <c r="D27" s="133">
        <v>2.5000000000000001E-2</v>
      </c>
      <c r="E27" s="133">
        <v>2.5000000000000001E-2</v>
      </c>
      <c r="F27" s="134">
        <v>2.5000000000000001E-2</v>
      </c>
      <c r="G27" s="134">
        <v>2.5000000000000001E-2</v>
      </c>
    </row>
    <row r="28" spans="1:8" ht="21">
      <c r="A28" s="21" t="s">
        <v>158</v>
      </c>
      <c r="B28" s="22" t="s">
        <v>227</v>
      </c>
      <c r="C28" s="716">
        <v>0</v>
      </c>
      <c r="D28" s="133">
        <v>0</v>
      </c>
      <c r="E28" s="133">
        <v>0</v>
      </c>
      <c r="F28" s="134">
        <v>0</v>
      </c>
      <c r="G28" s="134">
        <v>0</v>
      </c>
      <c r="H28" s="722"/>
    </row>
    <row r="29" spans="1:8">
      <c r="A29" s="21">
        <v>9</v>
      </c>
      <c r="B29" s="22" t="s">
        <v>228</v>
      </c>
      <c r="C29" s="716">
        <v>8.0999999999999996E-3</v>
      </c>
      <c r="D29" s="133">
        <v>8.0999999999999996E-3</v>
      </c>
      <c r="E29" s="133">
        <v>8.3000000000000001E-3</v>
      </c>
      <c r="F29" s="134">
        <v>7.7999999999999996E-3</v>
      </c>
      <c r="G29" s="134">
        <v>7.7999999999999996E-3</v>
      </c>
    </row>
    <row r="30" spans="1:8" s="26" customFormat="1">
      <c r="A30" s="21" t="s">
        <v>229</v>
      </c>
      <c r="B30" s="22" t="s">
        <v>230</v>
      </c>
      <c r="C30" s="716">
        <v>0</v>
      </c>
      <c r="D30" s="133">
        <v>0</v>
      </c>
      <c r="E30" s="133">
        <v>0</v>
      </c>
      <c r="F30" s="134">
        <v>0</v>
      </c>
      <c r="G30" s="134">
        <v>0</v>
      </c>
    </row>
    <row r="31" spans="1:8" s="26" customFormat="1">
      <c r="A31" s="21">
        <v>10</v>
      </c>
      <c r="B31" s="22" t="s">
        <v>231</v>
      </c>
      <c r="C31" s="716">
        <v>0.01</v>
      </c>
      <c r="D31" s="133">
        <v>0.01</v>
      </c>
      <c r="E31" s="133">
        <v>0.01</v>
      </c>
      <c r="F31" s="134">
        <v>0.01</v>
      </c>
      <c r="G31" s="134">
        <v>0.01</v>
      </c>
    </row>
    <row r="32" spans="1:8" s="26" customFormat="1">
      <c r="A32" s="21" t="s">
        <v>162</v>
      </c>
      <c r="B32" s="16" t="s">
        <v>232</v>
      </c>
      <c r="C32" s="716">
        <v>0.02</v>
      </c>
      <c r="D32" s="133">
        <v>0.02</v>
      </c>
      <c r="E32" s="133">
        <v>0.02</v>
      </c>
      <c r="F32" s="134">
        <v>0.02</v>
      </c>
      <c r="G32" s="134">
        <v>0.02</v>
      </c>
    </row>
    <row r="33" spans="1:7" s="26" customFormat="1">
      <c r="A33" s="21">
        <v>11</v>
      </c>
      <c r="B33" s="22" t="s">
        <v>233</v>
      </c>
      <c r="C33" s="716">
        <v>5.3100000000000001E-2</v>
      </c>
      <c r="D33" s="133">
        <v>5.3100000000000001E-2</v>
      </c>
      <c r="E33" s="133">
        <v>5.33E-2</v>
      </c>
      <c r="F33" s="134">
        <v>5.28E-2</v>
      </c>
      <c r="G33" s="134">
        <v>5.28E-2</v>
      </c>
    </row>
    <row r="34" spans="1:7" s="26" customFormat="1">
      <c r="A34" s="21" t="s">
        <v>234</v>
      </c>
      <c r="B34" s="22" t="s">
        <v>235</v>
      </c>
      <c r="C34" s="716">
        <v>0.14960000000000001</v>
      </c>
      <c r="D34" s="133">
        <v>0.14960000000000001</v>
      </c>
      <c r="E34" s="133">
        <v>0.14979999999999999</v>
      </c>
      <c r="F34" s="134">
        <v>0.14929999999999999</v>
      </c>
      <c r="G34" s="134">
        <v>0.14929999999999999</v>
      </c>
    </row>
    <row r="35" spans="1:7" s="26" customFormat="1">
      <c r="A35" s="21">
        <v>12</v>
      </c>
      <c r="B35" s="22" t="s">
        <v>236</v>
      </c>
      <c r="C35" s="716">
        <v>7.8299999999999995E-2</v>
      </c>
      <c r="D35" s="133">
        <v>8.2199999999999995E-2</v>
      </c>
      <c r="E35" s="133">
        <v>8.1299999999999997E-2</v>
      </c>
      <c r="F35" s="134">
        <v>8.8300000000000003E-2</v>
      </c>
      <c r="G35" s="134">
        <v>8.5400000000000004E-2</v>
      </c>
    </row>
    <row r="36" spans="1:7">
      <c r="A36" s="23"/>
      <c r="B36" s="1018" t="s">
        <v>237</v>
      </c>
      <c r="C36" s="1019"/>
      <c r="D36" s="1019"/>
      <c r="E36" s="1019"/>
      <c r="F36" s="1019"/>
      <c r="G36" s="1020"/>
    </row>
    <row r="37" spans="1:7">
      <c r="A37" s="21">
        <v>13</v>
      </c>
      <c r="B37" s="24" t="s">
        <v>238</v>
      </c>
      <c r="C37" s="660">
        <v>1186760.5451707747</v>
      </c>
      <c r="D37" s="120">
        <v>1178661</v>
      </c>
      <c r="E37" s="120">
        <v>1129689</v>
      </c>
      <c r="F37" s="120">
        <v>1157950</v>
      </c>
      <c r="G37" s="120">
        <v>1150308</v>
      </c>
    </row>
    <row r="38" spans="1:7">
      <c r="A38" s="13">
        <v>14</v>
      </c>
      <c r="B38" s="25" t="s">
        <v>239</v>
      </c>
      <c r="C38" s="132">
        <v>4.2799999999999998E-2</v>
      </c>
      <c r="D38" s="133">
        <v>4.48E-2</v>
      </c>
      <c r="E38" s="133">
        <v>4.7199999999999999E-2</v>
      </c>
      <c r="F38" s="134">
        <v>4.7199999999999999E-2</v>
      </c>
      <c r="G38" s="134">
        <v>4.65E-2</v>
      </c>
    </row>
    <row r="39" spans="1:7">
      <c r="A39" s="23"/>
      <c r="B39" s="1015" t="s">
        <v>240</v>
      </c>
      <c r="C39" s="1016"/>
      <c r="D39" s="1016"/>
      <c r="E39" s="1016"/>
      <c r="F39" s="1016"/>
      <c r="G39" s="1017"/>
    </row>
    <row r="40" spans="1:7">
      <c r="A40" s="13" t="s">
        <v>241</v>
      </c>
      <c r="B40" s="16" t="s">
        <v>242</v>
      </c>
      <c r="C40" s="716" t="s">
        <v>243</v>
      </c>
      <c r="D40" s="133" t="s">
        <v>243</v>
      </c>
      <c r="E40" s="133" t="s">
        <v>243</v>
      </c>
      <c r="F40" s="134" t="s">
        <v>243</v>
      </c>
      <c r="G40" s="134" t="s">
        <v>243</v>
      </c>
    </row>
    <row r="41" spans="1:7">
      <c r="A41" s="13" t="s">
        <v>244</v>
      </c>
      <c r="B41" s="16" t="s">
        <v>220</v>
      </c>
      <c r="C41" s="716" t="s">
        <v>243</v>
      </c>
      <c r="D41" s="133" t="s">
        <v>243</v>
      </c>
      <c r="E41" s="133" t="s">
        <v>243</v>
      </c>
      <c r="F41" s="134" t="s">
        <v>243</v>
      </c>
      <c r="G41" s="134" t="s">
        <v>243</v>
      </c>
    </row>
    <row r="42" spans="1:7">
      <c r="A42" s="13" t="s">
        <v>245</v>
      </c>
      <c r="B42" s="16" t="s">
        <v>246</v>
      </c>
      <c r="C42" s="716">
        <v>0.03</v>
      </c>
      <c r="D42" s="133">
        <v>0.03</v>
      </c>
      <c r="E42" s="133">
        <v>0.03</v>
      </c>
      <c r="F42" s="134">
        <v>0.03</v>
      </c>
      <c r="G42" s="134">
        <v>0.03</v>
      </c>
    </row>
    <row r="43" spans="1:7">
      <c r="A43" s="23"/>
      <c r="B43" s="1015" t="s">
        <v>247</v>
      </c>
      <c r="C43" s="1016"/>
      <c r="D43" s="1016"/>
      <c r="E43" s="1016"/>
      <c r="F43" s="1016"/>
      <c r="G43" s="1017"/>
    </row>
    <row r="44" spans="1:7">
      <c r="A44" s="13" t="s">
        <v>248</v>
      </c>
      <c r="B44" s="27" t="s">
        <v>249</v>
      </c>
      <c r="C44" s="716">
        <v>5.0000000000000001E-3</v>
      </c>
      <c r="D44" s="133">
        <v>5.0000000000000001E-3</v>
      </c>
      <c r="E44" s="133">
        <v>5.0000000000000001E-3</v>
      </c>
      <c r="F44" s="134">
        <v>5.0000000000000001E-3</v>
      </c>
      <c r="G44" s="134">
        <v>5.0000000000000001E-3</v>
      </c>
    </row>
    <row r="45" spans="1:7">
      <c r="A45" s="13" t="s">
        <v>250</v>
      </c>
      <c r="B45" s="27" t="s">
        <v>251</v>
      </c>
      <c r="C45" s="716">
        <v>3.5000000000000003E-2</v>
      </c>
      <c r="D45" s="133">
        <v>3.5000000000000003E-2</v>
      </c>
      <c r="E45" s="133">
        <v>3.5000000000000003E-2</v>
      </c>
      <c r="F45" s="134">
        <v>3.5000000000000003E-2</v>
      </c>
      <c r="G45" s="134">
        <v>3.5000000000000003E-2</v>
      </c>
    </row>
    <row r="46" spans="1:7">
      <c r="A46" s="23"/>
      <c r="B46" s="1018" t="s">
        <v>252</v>
      </c>
      <c r="C46" s="1019"/>
      <c r="D46" s="1019"/>
      <c r="E46" s="1019"/>
      <c r="F46" s="1019"/>
      <c r="G46" s="1020"/>
    </row>
    <row r="47" spans="1:7">
      <c r="A47" s="21">
        <v>15</v>
      </c>
      <c r="B47" s="24" t="s">
        <v>253</v>
      </c>
      <c r="C47" s="707">
        <v>201494</v>
      </c>
      <c r="D47" s="128">
        <v>198791</v>
      </c>
      <c r="E47" s="128">
        <v>194281</v>
      </c>
      <c r="F47" s="128">
        <v>194333</v>
      </c>
      <c r="G47" s="128">
        <v>193688</v>
      </c>
    </row>
    <row r="48" spans="1:7">
      <c r="A48" s="13" t="s">
        <v>254</v>
      </c>
      <c r="B48" s="25" t="s">
        <v>255</v>
      </c>
      <c r="C48" s="707">
        <v>242968</v>
      </c>
      <c r="D48" s="128">
        <v>239183</v>
      </c>
      <c r="E48" s="128">
        <v>234642</v>
      </c>
      <c r="F48" s="128">
        <v>232228</v>
      </c>
      <c r="G48" s="128">
        <v>233557</v>
      </c>
    </row>
    <row r="49" spans="1:7">
      <c r="A49" s="13" t="s">
        <v>256</v>
      </c>
      <c r="B49" s="25" t="s">
        <v>257</v>
      </c>
      <c r="C49" s="707">
        <v>99842</v>
      </c>
      <c r="D49" s="128">
        <v>99325</v>
      </c>
      <c r="E49" s="128">
        <v>98454</v>
      </c>
      <c r="F49" s="128">
        <v>98566</v>
      </c>
      <c r="G49" s="128">
        <v>101032</v>
      </c>
    </row>
    <row r="50" spans="1:7">
      <c r="A50" s="21">
        <v>16</v>
      </c>
      <c r="B50" s="24" t="s">
        <v>258</v>
      </c>
      <c r="C50" s="707">
        <v>143126</v>
      </c>
      <c r="D50" s="128">
        <v>139858</v>
      </c>
      <c r="E50" s="128">
        <v>136188</v>
      </c>
      <c r="F50" s="128">
        <v>133662</v>
      </c>
      <c r="G50" s="128">
        <v>132525</v>
      </c>
    </row>
    <row r="51" spans="1:7">
      <c r="A51" s="21">
        <v>17</v>
      </c>
      <c r="B51" s="24" t="s">
        <v>259</v>
      </c>
      <c r="C51" s="129">
        <v>1.41</v>
      </c>
      <c r="D51" s="130">
        <v>1.42</v>
      </c>
      <c r="E51" s="130">
        <v>1.43</v>
      </c>
      <c r="F51" s="131">
        <v>1.46</v>
      </c>
      <c r="G51" s="131">
        <v>1.46</v>
      </c>
    </row>
    <row r="52" spans="1:7">
      <c r="A52" s="23"/>
      <c r="B52" s="1018" t="s">
        <v>260</v>
      </c>
      <c r="C52" s="1019"/>
      <c r="D52" s="1019"/>
      <c r="E52" s="1019"/>
      <c r="F52" s="1019"/>
      <c r="G52" s="1020"/>
    </row>
    <row r="53" spans="1:7">
      <c r="A53" s="21">
        <v>18</v>
      </c>
      <c r="B53" s="24" t="s">
        <v>261</v>
      </c>
      <c r="C53" s="707">
        <v>759984.10101099999</v>
      </c>
      <c r="D53" s="128">
        <v>760511</v>
      </c>
      <c r="E53" s="128">
        <v>741947</v>
      </c>
      <c r="F53" s="128">
        <v>738460</v>
      </c>
      <c r="G53" s="128">
        <v>724732</v>
      </c>
    </row>
    <row r="54" spans="1:7">
      <c r="A54" s="21">
        <v>19</v>
      </c>
      <c r="B54" s="28" t="s">
        <v>262</v>
      </c>
      <c r="C54" s="707">
        <v>572341.71705099999</v>
      </c>
      <c r="D54" s="128">
        <v>575597</v>
      </c>
      <c r="E54" s="128">
        <v>556326</v>
      </c>
      <c r="F54" s="128">
        <v>553242</v>
      </c>
      <c r="G54" s="128">
        <v>542322</v>
      </c>
    </row>
    <row r="55" spans="1:7">
      <c r="A55" s="21">
        <v>20</v>
      </c>
      <c r="B55" s="24" t="s">
        <v>263</v>
      </c>
      <c r="C55" s="129">
        <v>1.33</v>
      </c>
      <c r="D55" s="130">
        <v>1.32</v>
      </c>
      <c r="E55" s="130">
        <v>1.33</v>
      </c>
      <c r="F55" s="131">
        <v>1.33</v>
      </c>
      <c r="G55" s="716">
        <v>1.3363</v>
      </c>
    </row>
  </sheetData>
  <mergeCells count="10">
    <mergeCell ref="B39:G39"/>
    <mergeCell ref="B43:G43"/>
    <mergeCell ref="B46:G46"/>
    <mergeCell ref="B52:G52"/>
    <mergeCell ref="B4:G4"/>
    <mergeCell ref="B8:G8"/>
    <mergeCell ref="B11:G11"/>
    <mergeCell ref="B21:G21"/>
    <mergeCell ref="B26:G26"/>
    <mergeCell ref="B36:G36"/>
  </mergeCells>
  <hyperlinks>
    <hyperlink ref="I1" location="Index!A1" display="Index" xr:uid="{15A180C1-79B5-4E5F-8B36-B4F8438F5A2A}"/>
  </hyperlinks>
  <pageMargins left="0.70866141732283472" right="0.70866141732283472" top="0.74803149606299213" bottom="0.74803149606299213" header="0.31496062992125984" footer="0.31496062992125984"/>
  <pageSetup paperSize="9" scale="65" orientation="portrait" r:id="rId1"/>
  <headerFooter>
    <oddHeader xml:space="preserve">&amp;CEN </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EE15-545B-4ABC-96AB-09DF23F6A99C}">
  <sheetPr>
    <pageSetUpPr fitToPage="1"/>
  </sheetPr>
  <dimension ref="A1:T34"/>
  <sheetViews>
    <sheetView showGridLines="0" zoomScaleNormal="100" zoomScalePageLayoutView="80" workbookViewId="0"/>
  </sheetViews>
  <sheetFormatPr defaultColWidth="9.1796875" defaultRowHeight="10.5"/>
  <cols>
    <col min="1" max="1" width="18.7265625" style="964" customWidth="1"/>
    <col min="2" max="18" width="9.1796875" style="2" customWidth="1"/>
    <col min="19" max="16384" width="9.1796875" style="2"/>
  </cols>
  <sheetData>
    <row r="1" spans="1:20">
      <c r="A1" s="927" t="s">
        <v>1274</v>
      </c>
      <c r="B1" s="11"/>
      <c r="C1" s="11"/>
      <c r="D1" s="11"/>
      <c r="E1" s="11"/>
      <c r="F1" s="11"/>
      <c r="G1" s="11"/>
      <c r="H1" s="11"/>
      <c r="I1" s="11"/>
      <c r="J1" s="11"/>
      <c r="K1" s="11"/>
      <c r="L1" s="11"/>
      <c r="M1" s="11"/>
      <c r="N1" s="11"/>
      <c r="O1" s="11"/>
      <c r="P1" s="11"/>
      <c r="Q1" s="11"/>
      <c r="R1" s="11"/>
      <c r="T1" s="11" t="s">
        <v>143</v>
      </c>
    </row>
    <row r="2" spans="1:20" ht="15" customHeight="1">
      <c r="A2" s="960">
        <v>45838</v>
      </c>
      <c r="B2" s="1160" t="s">
        <v>1252</v>
      </c>
      <c r="C2" s="1160"/>
      <c r="D2" s="1160"/>
      <c r="E2" s="1160"/>
      <c r="F2" s="1161"/>
      <c r="G2" s="1160" t="s">
        <v>1253</v>
      </c>
      <c r="H2" s="1160"/>
      <c r="I2" s="1160"/>
      <c r="J2" s="1161"/>
      <c r="K2" s="1160" t="s">
        <v>1254</v>
      </c>
      <c r="L2" s="1160"/>
      <c r="M2" s="1160"/>
      <c r="N2" s="1161"/>
      <c r="O2" s="1160" t="s">
        <v>1255</v>
      </c>
      <c r="P2" s="1160"/>
      <c r="Q2" s="1160"/>
      <c r="R2" s="1161"/>
    </row>
    <row r="3" spans="1:20" s="64" customFormat="1" ht="31.5">
      <c r="A3" s="961"/>
      <c r="B3" s="939" t="s">
        <v>1256</v>
      </c>
      <c r="C3" s="939" t="s">
        <v>1257</v>
      </c>
      <c r="D3" s="939" t="s">
        <v>1258</v>
      </c>
      <c r="E3" s="939" t="s">
        <v>1259</v>
      </c>
      <c r="F3" s="947" t="s">
        <v>1260</v>
      </c>
      <c r="G3" s="939" t="s">
        <v>1261</v>
      </c>
      <c r="H3" s="939" t="s">
        <v>1262</v>
      </c>
      <c r="I3" s="939" t="s">
        <v>1263</v>
      </c>
      <c r="J3" s="947" t="s">
        <v>1260</v>
      </c>
      <c r="K3" s="939" t="s">
        <v>1261</v>
      </c>
      <c r="L3" s="939" t="s">
        <v>1262</v>
      </c>
      <c r="M3" s="939" t="s">
        <v>1263</v>
      </c>
      <c r="N3" s="947" t="s">
        <v>1260</v>
      </c>
      <c r="O3" s="939" t="s">
        <v>1261</v>
      </c>
      <c r="P3" s="939" t="s">
        <v>1262</v>
      </c>
      <c r="Q3" s="939" t="s">
        <v>1263</v>
      </c>
      <c r="R3" s="947" t="s">
        <v>1260</v>
      </c>
    </row>
    <row r="4" spans="1:20" s="388" customFormat="1" ht="11.25" customHeight="1">
      <c r="A4" s="965" t="s">
        <v>1240</v>
      </c>
      <c r="B4" s="530">
        <v>4624.9981245899999</v>
      </c>
      <c r="C4" s="530">
        <v>404.6739195799999</v>
      </c>
      <c r="D4" s="530"/>
      <c r="E4" s="530">
        <v>0.43536625000000001</v>
      </c>
      <c r="F4" s="530"/>
      <c r="G4" s="530"/>
      <c r="H4" s="530">
        <v>2629.7047292700004</v>
      </c>
      <c r="I4" s="530">
        <v>2400.4026811500003</v>
      </c>
      <c r="J4" s="530"/>
      <c r="K4" s="530"/>
      <c r="L4" s="530">
        <v>272.64256491999998</v>
      </c>
      <c r="M4" s="530">
        <v>382.73350589999995</v>
      </c>
      <c r="N4" s="530"/>
      <c r="O4" s="530"/>
      <c r="P4" s="530">
        <v>21.811405193599999</v>
      </c>
      <c r="Q4" s="530">
        <v>30.618680471999994</v>
      </c>
      <c r="R4" s="954"/>
    </row>
    <row r="5" spans="1:20" ht="11.25" customHeight="1">
      <c r="A5" s="966" t="s">
        <v>1275</v>
      </c>
      <c r="B5" s="936">
        <v>4624.9981245899999</v>
      </c>
      <c r="C5" s="936">
        <v>404.6739195799999</v>
      </c>
      <c r="D5" s="936"/>
      <c r="E5" s="936">
        <v>0.43536625000000001</v>
      </c>
      <c r="F5" s="936"/>
      <c r="G5" s="936"/>
      <c r="H5" s="936">
        <v>2629.7047292700004</v>
      </c>
      <c r="I5" s="936">
        <v>2400.4026811500003</v>
      </c>
      <c r="J5" s="936"/>
      <c r="K5" s="936"/>
      <c r="L5" s="936">
        <v>272.64256491999998</v>
      </c>
      <c r="M5" s="936">
        <v>382.73350589999995</v>
      </c>
      <c r="N5" s="936"/>
      <c r="O5" s="936"/>
      <c r="P5" s="936">
        <v>21.811405193599999</v>
      </c>
      <c r="Q5" s="936">
        <v>30.618680471999994</v>
      </c>
      <c r="R5" s="950"/>
    </row>
    <row r="6" spans="1:20" ht="11.25" customHeight="1">
      <c r="A6" s="966" t="s">
        <v>1266</v>
      </c>
      <c r="B6" s="936">
        <v>4624.9981245899999</v>
      </c>
      <c r="C6" s="936">
        <v>404.6739195799999</v>
      </c>
      <c r="D6" s="936"/>
      <c r="E6" s="936">
        <v>0.43536625000000001</v>
      </c>
      <c r="F6" s="936"/>
      <c r="G6" s="936"/>
      <c r="H6" s="936">
        <v>2629.7047292700004</v>
      </c>
      <c r="I6" s="936">
        <v>2400.4026811500003</v>
      </c>
      <c r="J6" s="936"/>
      <c r="K6" s="936"/>
      <c r="L6" s="936">
        <v>272.64256491999998</v>
      </c>
      <c r="M6" s="936">
        <v>382.73350589999995</v>
      </c>
      <c r="N6" s="936"/>
      <c r="O6" s="936"/>
      <c r="P6" s="936">
        <v>21.811405193599999</v>
      </c>
      <c r="Q6" s="936">
        <v>30.618680471999994</v>
      </c>
      <c r="R6" s="950"/>
    </row>
    <row r="7" spans="1:20" ht="12" customHeight="1" thickBot="1">
      <c r="A7" s="968" t="s">
        <v>1272</v>
      </c>
      <c r="B7" s="529">
        <v>2544.5246032499999</v>
      </c>
      <c r="C7" s="529">
        <v>14.243655779999999</v>
      </c>
      <c r="D7" s="529"/>
      <c r="E7" s="529">
        <v>0.19106397</v>
      </c>
      <c r="F7" s="529"/>
      <c r="G7" s="529"/>
      <c r="H7" s="529">
        <v>1494.8064125300002</v>
      </c>
      <c r="I7" s="529">
        <v>1064.1529104700001</v>
      </c>
      <c r="J7" s="529"/>
      <c r="K7" s="529"/>
      <c r="L7" s="529">
        <v>159.15273325999999</v>
      </c>
      <c r="M7" s="529">
        <v>119.81007372000001</v>
      </c>
      <c r="N7" s="529"/>
      <c r="O7" s="529"/>
      <c r="P7" s="529">
        <v>12.732218660799999</v>
      </c>
      <c r="Q7" s="529">
        <v>9.584805897599999</v>
      </c>
      <c r="R7" s="953"/>
    </row>
    <row r="8" spans="1:20" ht="11.25" customHeight="1">
      <c r="A8" s="970" t="s">
        <v>1268</v>
      </c>
      <c r="B8" s="935">
        <v>2278.1142242800001</v>
      </c>
      <c r="C8" s="935">
        <v>14.243655779999999</v>
      </c>
      <c r="D8" s="935"/>
      <c r="E8" s="935">
        <v>0</v>
      </c>
      <c r="F8" s="935"/>
      <c r="G8" s="935"/>
      <c r="H8" s="935">
        <v>1494.6153485600003</v>
      </c>
      <c r="I8" s="935">
        <v>797.74253150000004</v>
      </c>
      <c r="J8" s="935"/>
      <c r="K8" s="935"/>
      <c r="L8" s="935">
        <v>157.21136091999998</v>
      </c>
      <c r="M8" s="935">
        <v>79.774253150000007</v>
      </c>
      <c r="N8" s="935"/>
      <c r="O8" s="935"/>
      <c r="P8" s="935">
        <v>12.576908873599999</v>
      </c>
      <c r="Q8" s="935">
        <v>6.3819402520000006</v>
      </c>
      <c r="R8" s="949"/>
    </row>
    <row r="9" spans="1:20" ht="11.25" customHeight="1">
      <c r="A9" s="966" t="s">
        <v>1269</v>
      </c>
      <c r="B9" s="936">
        <v>2080.4735213399999</v>
      </c>
      <c r="C9" s="936">
        <v>390.43026379999998</v>
      </c>
      <c r="D9" s="936"/>
      <c r="E9" s="936">
        <v>0.24430228000000001</v>
      </c>
      <c r="F9" s="936"/>
      <c r="G9" s="936"/>
      <c r="H9" s="936">
        <v>1134.8983167399999</v>
      </c>
      <c r="I9" s="936">
        <v>1336.2497706799998</v>
      </c>
      <c r="J9" s="936"/>
      <c r="K9" s="936"/>
      <c r="L9" s="936">
        <v>113.48983165999998</v>
      </c>
      <c r="M9" s="936">
        <v>262.92343217999996</v>
      </c>
      <c r="N9" s="936"/>
      <c r="O9" s="936"/>
      <c r="P9" s="936">
        <v>9.0791865327999997</v>
      </c>
      <c r="Q9" s="936">
        <v>21.033874574399995</v>
      </c>
      <c r="R9" s="950"/>
    </row>
    <row r="10" spans="1:20" ht="11.25" customHeight="1">
      <c r="A10" s="966" t="s">
        <v>1268</v>
      </c>
      <c r="B10" s="936">
        <v>1769.8865877799999</v>
      </c>
      <c r="C10" s="936">
        <v>0</v>
      </c>
      <c r="D10" s="936"/>
      <c r="E10" s="936">
        <v>0</v>
      </c>
      <c r="F10" s="936"/>
      <c r="G10" s="936"/>
      <c r="H10" s="936">
        <v>1134.8983167399999</v>
      </c>
      <c r="I10" s="936">
        <v>634.98827103999997</v>
      </c>
      <c r="J10" s="936"/>
      <c r="K10" s="936"/>
      <c r="L10" s="936">
        <v>113.48983165999998</v>
      </c>
      <c r="M10" s="936">
        <v>68.47882709999999</v>
      </c>
      <c r="N10" s="936"/>
      <c r="O10" s="936"/>
      <c r="P10" s="936">
        <v>9.0791865327999997</v>
      </c>
      <c r="Q10" s="936">
        <v>5.4783061679999996</v>
      </c>
      <c r="R10" s="950"/>
    </row>
    <row r="11" spans="1:20" ht="11.25" customHeight="1">
      <c r="A11" s="966" t="s">
        <v>1270</v>
      </c>
      <c r="B11" s="935"/>
      <c r="C11" s="935"/>
      <c r="D11" s="935"/>
      <c r="E11" s="935"/>
      <c r="F11" s="935"/>
      <c r="G11" s="935"/>
      <c r="H11" s="935"/>
      <c r="I11" s="935"/>
      <c r="J11" s="935"/>
      <c r="K11" s="935"/>
      <c r="L11" s="935"/>
      <c r="M11" s="935"/>
      <c r="N11" s="935"/>
      <c r="O11" s="935"/>
      <c r="P11" s="935"/>
      <c r="Q11" s="935"/>
      <c r="R11" s="949"/>
    </row>
    <row r="12" spans="1:20" ht="11.25" customHeight="1">
      <c r="A12" s="966" t="s">
        <v>1276</v>
      </c>
      <c r="B12" s="936"/>
      <c r="C12" s="936"/>
      <c r="D12" s="936"/>
      <c r="E12" s="936"/>
      <c r="F12" s="936"/>
      <c r="G12" s="936"/>
      <c r="H12" s="936"/>
      <c r="I12" s="936"/>
      <c r="J12" s="936"/>
      <c r="K12" s="936"/>
      <c r="L12" s="936"/>
      <c r="M12" s="936"/>
      <c r="N12" s="936"/>
      <c r="O12" s="936"/>
      <c r="P12" s="936"/>
      <c r="Q12" s="936"/>
      <c r="R12" s="950"/>
    </row>
    <row r="13" spans="1:20" ht="11.25" customHeight="1">
      <c r="A13" s="966" t="s">
        <v>1266</v>
      </c>
      <c r="B13" s="936"/>
      <c r="C13" s="936"/>
      <c r="D13" s="936"/>
      <c r="E13" s="936"/>
      <c r="F13" s="936"/>
      <c r="G13" s="936"/>
      <c r="H13" s="936"/>
      <c r="I13" s="936"/>
      <c r="J13" s="936"/>
      <c r="K13" s="936"/>
      <c r="L13" s="936"/>
      <c r="M13" s="936"/>
      <c r="N13" s="936"/>
      <c r="O13" s="936"/>
      <c r="P13" s="936"/>
      <c r="Q13" s="936"/>
      <c r="R13" s="950"/>
    </row>
    <row r="14" spans="1:20" ht="11.25" customHeight="1">
      <c r="A14" s="966" t="s">
        <v>1272</v>
      </c>
      <c r="B14" s="936"/>
      <c r="C14" s="936"/>
      <c r="D14" s="936"/>
      <c r="E14" s="936"/>
      <c r="F14" s="936"/>
      <c r="G14" s="936"/>
      <c r="H14" s="936"/>
      <c r="I14" s="936"/>
      <c r="J14" s="936"/>
      <c r="K14" s="936"/>
      <c r="L14" s="936"/>
      <c r="M14" s="936"/>
      <c r="N14" s="936"/>
      <c r="O14" s="936"/>
      <c r="P14" s="936"/>
      <c r="Q14" s="936"/>
      <c r="R14" s="950"/>
    </row>
    <row r="15" spans="1:20" ht="11.25" customHeight="1">
      <c r="A15" s="966" t="s">
        <v>1269</v>
      </c>
      <c r="B15" s="935"/>
      <c r="C15" s="935"/>
      <c r="D15" s="935"/>
      <c r="E15" s="935"/>
      <c r="F15" s="935"/>
      <c r="G15" s="935"/>
      <c r="H15" s="935"/>
      <c r="I15" s="935"/>
      <c r="J15" s="935"/>
      <c r="K15" s="935"/>
      <c r="L15" s="935"/>
      <c r="M15" s="935"/>
      <c r="N15" s="935"/>
      <c r="O15" s="935"/>
      <c r="P15" s="935"/>
      <c r="Q15" s="935"/>
      <c r="R15" s="949"/>
    </row>
    <row r="16" spans="1:20" ht="11.25" customHeight="1">
      <c r="A16" s="966" t="s">
        <v>1270</v>
      </c>
      <c r="B16" s="935"/>
      <c r="C16" s="935"/>
      <c r="D16" s="935"/>
      <c r="E16" s="935"/>
      <c r="F16" s="935"/>
      <c r="G16" s="935"/>
      <c r="H16" s="935"/>
      <c r="I16" s="935"/>
      <c r="J16" s="935"/>
      <c r="K16" s="935"/>
      <c r="L16" s="935"/>
      <c r="M16" s="935"/>
      <c r="N16" s="935"/>
      <c r="O16" s="935"/>
      <c r="P16" s="935"/>
      <c r="Q16" s="935"/>
      <c r="R16" s="949"/>
    </row>
    <row r="19" spans="1:18">
      <c r="A19" s="962" t="s">
        <v>88</v>
      </c>
      <c r="B19" s="567"/>
      <c r="C19" s="567"/>
      <c r="D19" s="567"/>
      <c r="E19" s="567"/>
      <c r="F19" s="567"/>
      <c r="G19" s="567"/>
      <c r="H19" s="567"/>
      <c r="I19" s="567"/>
      <c r="J19" s="567"/>
      <c r="K19" s="567"/>
      <c r="L19" s="567"/>
      <c r="M19" s="567"/>
      <c r="N19" s="567"/>
      <c r="O19" s="567"/>
      <c r="P19" s="567"/>
      <c r="Q19" s="567"/>
      <c r="R19" s="572"/>
    </row>
    <row r="20" spans="1:18">
      <c r="A20" s="960">
        <v>45657</v>
      </c>
      <c r="B20" s="1160" t="s">
        <v>1252</v>
      </c>
      <c r="C20" s="1160"/>
      <c r="D20" s="1160"/>
      <c r="E20" s="1160"/>
      <c r="F20" s="1161"/>
      <c r="G20" s="1160" t="s">
        <v>1253</v>
      </c>
      <c r="H20" s="1160"/>
      <c r="I20" s="1160"/>
      <c r="J20" s="1160"/>
      <c r="K20" s="1162" t="s">
        <v>1254</v>
      </c>
      <c r="L20" s="1160"/>
      <c r="M20" s="1160"/>
      <c r="N20" s="1161"/>
      <c r="O20" s="1160" t="s">
        <v>1255</v>
      </c>
      <c r="P20" s="1160"/>
      <c r="Q20" s="1160"/>
      <c r="R20" s="1161"/>
    </row>
    <row r="21" spans="1:18" ht="31.5">
      <c r="A21" s="963"/>
      <c r="B21" s="943" t="s">
        <v>1256</v>
      </c>
      <c r="C21" s="943" t="s">
        <v>1257</v>
      </c>
      <c r="D21" s="943" t="s">
        <v>1258</v>
      </c>
      <c r="E21" s="943" t="s">
        <v>1259</v>
      </c>
      <c r="F21" s="944" t="s">
        <v>1260</v>
      </c>
      <c r="G21" s="943" t="s">
        <v>1261</v>
      </c>
      <c r="H21" s="943" t="s">
        <v>1262</v>
      </c>
      <c r="I21" s="943" t="s">
        <v>1263</v>
      </c>
      <c r="J21" s="944" t="s">
        <v>1273</v>
      </c>
      <c r="K21" s="943" t="s">
        <v>1261</v>
      </c>
      <c r="L21" s="943" t="s">
        <v>1262</v>
      </c>
      <c r="M21" s="943" t="s">
        <v>1263</v>
      </c>
      <c r="N21" s="944" t="s">
        <v>1273</v>
      </c>
      <c r="O21" s="943" t="s">
        <v>1261</v>
      </c>
      <c r="P21" s="943" t="s">
        <v>1262</v>
      </c>
      <c r="Q21" s="943" t="s">
        <v>1263</v>
      </c>
      <c r="R21" s="944" t="s">
        <v>1273</v>
      </c>
    </row>
    <row r="22" spans="1:18" ht="11.25" customHeight="1">
      <c r="A22" s="965" t="s">
        <v>1240</v>
      </c>
      <c r="B22" s="934">
        <v>4956.5142024399984</v>
      </c>
      <c r="C22" s="934">
        <v>361.84341496999997</v>
      </c>
      <c r="D22" s="934"/>
      <c r="E22" s="934">
        <v>1.3673311099999998</v>
      </c>
      <c r="F22" s="934">
        <v>0</v>
      </c>
      <c r="G22" s="934"/>
      <c r="H22" s="934">
        <v>2872.5481116999999</v>
      </c>
      <c r="I22" s="934">
        <v>2447.1768368200001</v>
      </c>
      <c r="J22" s="934">
        <v>0</v>
      </c>
      <c r="K22" s="934"/>
      <c r="L22" s="934">
        <v>297.76561774999993</v>
      </c>
      <c r="M22" s="934">
        <v>364.99110293000001</v>
      </c>
      <c r="N22" s="934">
        <v>0</v>
      </c>
      <c r="O22" s="934"/>
      <c r="P22" s="934">
        <v>23.821249420000001</v>
      </c>
      <c r="Q22" s="934">
        <v>29.199288234400004</v>
      </c>
      <c r="R22" s="948">
        <v>0</v>
      </c>
    </row>
    <row r="23" spans="1:18" ht="11.25" customHeight="1">
      <c r="A23" s="967" t="s">
        <v>1275</v>
      </c>
      <c r="B23" s="935">
        <v>4956.5142024399984</v>
      </c>
      <c r="C23" s="935">
        <v>361.84341496999997</v>
      </c>
      <c r="D23" s="935"/>
      <c r="E23" s="935">
        <v>1.3673311099999998</v>
      </c>
      <c r="F23" s="935">
        <v>0</v>
      </c>
      <c r="G23" s="935"/>
      <c r="H23" s="935">
        <v>2872.5481116999999</v>
      </c>
      <c r="I23" s="935">
        <v>2447.1768368200001</v>
      </c>
      <c r="J23" s="935">
        <v>0</v>
      </c>
      <c r="K23" s="935"/>
      <c r="L23" s="935">
        <v>297.76561774999993</v>
      </c>
      <c r="M23" s="935">
        <v>364.99110293000001</v>
      </c>
      <c r="N23" s="935">
        <v>0</v>
      </c>
      <c r="O23" s="935"/>
      <c r="P23" s="935">
        <v>23.821249420000001</v>
      </c>
      <c r="Q23" s="935">
        <v>29.199288234400004</v>
      </c>
      <c r="R23" s="949">
        <v>0</v>
      </c>
    </row>
    <row r="24" spans="1:18" ht="11.25" customHeight="1">
      <c r="A24" s="967" t="s">
        <v>1266</v>
      </c>
      <c r="B24" s="936">
        <v>4956.5142024399984</v>
      </c>
      <c r="C24" s="936">
        <v>361.84341496999997</v>
      </c>
      <c r="D24" s="936"/>
      <c r="E24" s="936">
        <v>1.3673311099999998</v>
      </c>
      <c r="F24" s="936">
        <v>0</v>
      </c>
      <c r="G24" s="936"/>
      <c r="H24" s="936">
        <v>2872.5481116999999</v>
      </c>
      <c r="I24" s="936">
        <v>2447.1768368200001</v>
      </c>
      <c r="J24" s="936">
        <v>0</v>
      </c>
      <c r="K24" s="936"/>
      <c r="L24" s="936">
        <v>297.76561774999993</v>
      </c>
      <c r="M24" s="936">
        <v>364.99110293000001</v>
      </c>
      <c r="N24" s="936">
        <v>0</v>
      </c>
      <c r="O24" s="936"/>
      <c r="P24" s="936">
        <v>23.821249420000001</v>
      </c>
      <c r="Q24" s="936">
        <v>29.199288234400004</v>
      </c>
      <c r="R24" s="950">
        <v>0</v>
      </c>
    </row>
    <row r="25" spans="1:18" ht="11.25" customHeight="1">
      <c r="A25" s="967" t="s">
        <v>1272</v>
      </c>
      <c r="B25" s="935">
        <v>2738.1074052999998</v>
      </c>
      <c r="C25" s="935">
        <v>14.24395981</v>
      </c>
      <c r="D25" s="935"/>
      <c r="E25" s="935">
        <v>0.21653117999999999</v>
      </c>
      <c r="F25" s="935"/>
      <c r="G25" s="935"/>
      <c r="H25" s="935">
        <v>1595.6183354899999</v>
      </c>
      <c r="I25" s="935">
        <v>1156.9495608</v>
      </c>
      <c r="J25" s="935"/>
      <c r="K25" s="935"/>
      <c r="L25" s="935">
        <v>170.05681271999998</v>
      </c>
      <c r="M25" s="935">
        <v>131.17851315999999</v>
      </c>
      <c r="N25" s="935"/>
      <c r="O25" s="935"/>
      <c r="P25" s="935">
        <v>13.6045450176</v>
      </c>
      <c r="Q25" s="935">
        <v>10.4942810528</v>
      </c>
      <c r="R25" s="949"/>
    </row>
    <row r="26" spans="1:18" ht="11.25" customHeight="1">
      <c r="A26" s="967" t="s">
        <v>1268</v>
      </c>
      <c r="B26" s="935">
        <v>2430.3415641799998</v>
      </c>
      <c r="C26" s="935">
        <v>14.24395981</v>
      </c>
      <c r="D26" s="935"/>
      <c r="E26" s="935">
        <v>0</v>
      </c>
      <c r="F26" s="935"/>
      <c r="G26" s="935"/>
      <c r="H26" s="935">
        <v>1595.40180431</v>
      </c>
      <c r="I26" s="935">
        <v>849.18371967999997</v>
      </c>
      <c r="J26" s="935"/>
      <c r="K26" s="935"/>
      <c r="L26" s="935">
        <v>167.85667187999996</v>
      </c>
      <c r="M26" s="935">
        <v>84.918371969999995</v>
      </c>
      <c r="N26" s="935"/>
      <c r="O26" s="935"/>
      <c r="P26" s="935">
        <v>13.4285337504</v>
      </c>
      <c r="Q26" s="935">
        <v>6.7934697575999996</v>
      </c>
      <c r="R26" s="949"/>
    </row>
    <row r="27" spans="1:18" ht="11.25" customHeight="1">
      <c r="A27" s="967" t="s">
        <v>1269</v>
      </c>
      <c r="B27" s="935">
        <v>2218.4067971400004</v>
      </c>
      <c r="C27" s="935">
        <v>347.59945515999999</v>
      </c>
      <c r="D27" s="935"/>
      <c r="E27" s="935">
        <v>1.15079993</v>
      </c>
      <c r="F27" s="935">
        <v>0</v>
      </c>
      <c r="G27" s="935"/>
      <c r="H27" s="935">
        <v>1276.92977621</v>
      </c>
      <c r="I27" s="935">
        <v>1290.2272760200001</v>
      </c>
      <c r="J27" s="935">
        <v>0</v>
      </c>
      <c r="K27" s="935"/>
      <c r="L27" s="935">
        <v>127.70880503000001</v>
      </c>
      <c r="M27" s="935">
        <v>233.81258977000002</v>
      </c>
      <c r="N27" s="935">
        <v>0</v>
      </c>
      <c r="O27" s="935"/>
      <c r="P27" s="935">
        <v>10.2167044024</v>
      </c>
      <c r="Q27" s="935">
        <v>18.705007181599999</v>
      </c>
      <c r="R27" s="949">
        <v>0</v>
      </c>
    </row>
    <row r="28" spans="1:18" ht="11.25" customHeight="1">
      <c r="A28" s="967" t="s">
        <v>1268</v>
      </c>
      <c r="B28" s="935">
        <v>1888.27966545</v>
      </c>
      <c r="C28" s="935"/>
      <c r="D28" s="935"/>
      <c r="E28" s="935"/>
      <c r="F28" s="935"/>
      <c r="G28" s="935"/>
      <c r="H28" s="935">
        <v>1276.6132280100001</v>
      </c>
      <c r="I28" s="935">
        <v>611.6664374400001</v>
      </c>
      <c r="J28" s="935"/>
      <c r="K28" s="935"/>
      <c r="L28" s="935">
        <v>127.66132279999999</v>
      </c>
      <c r="M28" s="935">
        <v>66.146643740000002</v>
      </c>
      <c r="N28" s="935"/>
      <c r="O28" s="935"/>
      <c r="P28" s="935">
        <v>10.212905824</v>
      </c>
      <c r="Q28" s="935">
        <v>5.2917314991999991</v>
      </c>
      <c r="R28" s="949"/>
    </row>
    <row r="29" spans="1:18" ht="12" customHeight="1" thickBot="1">
      <c r="A29" s="969" t="s">
        <v>1270</v>
      </c>
      <c r="B29" s="529"/>
      <c r="C29" s="529"/>
      <c r="D29" s="529"/>
      <c r="E29" s="529"/>
      <c r="F29" s="529"/>
      <c r="G29" s="529"/>
      <c r="H29" s="529"/>
      <c r="I29" s="529"/>
      <c r="J29" s="529"/>
      <c r="K29" s="529"/>
      <c r="L29" s="529"/>
      <c r="M29" s="529"/>
      <c r="N29" s="529"/>
      <c r="O29" s="529"/>
      <c r="P29" s="529"/>
      <c r="Q29" s="529"/>
      <c r="R29" s="953"/>
    </row>
    <row r="30" spans="1:18" ht="11.25" customHeight="1">
      <c r="A30" s="971" t="s">
        <v>1276</v>
      </c>
      <c r="B30" s="935"/>
      <c r="C30" s="935"/>
      <c r="D30" s="935"/>
      <c r="E30" s="935"/>
      <c r="F30" s="935"/>
      <c r="G30" s="935"/>
      <c r="H30" s="935"/>
      <c r="I30" s="935"/>
      <c r="J30" s="935"/>
      <c r="K30" s="935"/>
      <c r="L30" s="935"/>
      <c r="M30" s="935"/>
      <c r="N30" s="935"/>
      <c r="O30" s="935"/>
      <c r="P30" s="935"/>
      <c r="Q30" s="935"/>
      <c r="R30" s="949"/>
    </row>
    <row r="31" spans="1:18" ht="11.25" customHeight="1">
      <c r="A31" s="967" t="s">
        <v>1266</v>
      </c>
      <c r="B31" s="936"/>
      <c r="C31" s="936"/>
      <c r="D31" s="936"/>
      <c r="E31" s="936"/>
      <c r="F31" s="936"/>
      <c r="G31" s="936"/>
      <c r="H31" s="936"/>
      <c r="I31" s="936"/>
      <c r="J31" s="936"/>
      <c r="K31" s="936"/>
      <c r="L31" s="936"/>
      <c r="M31" s="936"/>
      <c r="N31" s="936"/>
      <c r="O31" s="936"/>
      <c r="P31" s="936"/>
      <c r="Q31" s="936"/>
      <c r="R31" s="950"/>
    </row>
    <row r="32" spans="1:18" ht="11.25" customHeight="1">
      <c r="A32" s="967" t="s">
        <v>1272</v>
      </c>
      <c r="B32" s="936"/>
      <c r="C32" s="936"/>
      <c r="D32" s="936"/>
      <c r="E32" s="936"/>
      <c r="F32" s="936"/>
      <c r="G32" s="936"/>
      <c r="H32" s="936"/>
      <c r="I32" s="936"/>
      <c r="J32" s="936"/>
      <c r="K32" s="936"/>
      <c r="L32" s="936"/>
      <c r="M32" s="936"/>
      <c r="N32" s="936"/>
      <c r="O32" s="936"/>
      <c r="P32" s="936"/>
      <c r="Q32" s="936"/>
      <c r="R32" s="950"/>
    </row>
    <row r="33" spans="1:18" ht="11.25" customHeight="1">
      <c r="A33" s="967" t="s">
        <v>1269</v>
      </c>
      <c r="B33" s="935"/>
      <c r="C33" s="935"/>
      <c r="D33" s="935"/>
      <c r="E33" s="935"/>
      <c r="F33" s="935"/>
      <c r="G33" s="935"/>
      <c r="H33" s="935"/>
      <c r="I33" s="935"/>
      <c r="J33" s="935"/>
      <c r="K33" s="935"/>
      <c r="L33" s="935"/>
      <c r="M33" s="935"/>
      <c r="N33" s="935"/>
      <c r="O33" s="935"/>
      <c r="P33" s="935"/>
      <c r="Q33" s="935"/>
      <c r="R33" s="949"/>
    </row>
    <row r="34" spans="1:18" ht="11.25" customHeight="1">
      <c r="A34" s="967" t="s">
        <v>1270</v>
      </c>
      <c r="B34" s="935"/>
      <c r="C34" s="935"/>
      <c r="D34" s="935"/>
      <c r="E34" s="935"/>
      <c r="F34" s="935"/>
      <c r="G34" s="935"/>
      <c r="H34" s="935"/>
      <c r="I34" s="935"/>
      <c r="J34" s="935"/>
      <c r="K34" s="935"/>
      <c r="L34" s="935"/>
      <c r="M34" s="935"/>
      <c r="N34" s="935"/>
      <c r="O34" s="935"/>
      <c r="P34" s="935"/>
      <c r="Q34" s="935"/>
      <c r="R34" s="949"/>
    </row>
  </sheetData>
  <mergeCells count="8">
    <mergeCell ref="G20:J20"/>
    <mergeCell ref="K20:N20"/>
    <mergeCell ref="O20:R20"/>
    <mergeCell ref="B20:F20"/>
    <mergeCell ref="B2:F2"/>
    <mergeCell ref="G2:J2"/>
    <mergeCell ref="K2:N2"/>
    <mergeCell ref="O2:R2"/>
  </mergeCells>
  <hyperlinks>
    <hyperlink ref="T1" location="Index!A1" display="Index" xr:uid="{CABA204C-C86D-405E-9C7A-207C4F1B1834}"/>
  </hyperlinks>
  <pageMargins left="0.70866141732283472" right="0.70866141732283472" top="0.74803149606299213" bottom="0.74803149606299213" header="0.31496062992125984" footer="0.31496062992125984"/>
  <pageSetup paperSize="9" scale="33" orientation="landscape" cellComments="asDisplayed" r:id="rId1"/>
  <headerFooter>
    <oddHeader>&amp;CEN
Annex XXVII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447F-787B-428F-8320-47CA62F1E084}">
  <sheetPr>
    <pageSetUpPr fitToPage="1"/>
  </sheetPr>
  <dimension ref="A1:F35"/>
  <sheetViews>
    <sheetView showGridLines="0" zoomScaleNormal="100" workbookViewId="0">
      <selection activeCell="C13" sqref="C13"/>
    </sheetView>
  </sheetViews>
  <sheetFormatPr defaultColWidth="9.1796875" defaultRowHeight="10.5"/>
  <cols>
    <col min="1" max="1" width="27.1796875" style="2" customWidth="1"/>
    <col min="2" max="4" width="26" style="2" customWidth="1"/>
    <col min="5" max="16384" width="9.1796875" style="2"/>
  </cols>
  <sheetData>
    <row r="1" spans="1:6">
      <c r="A1" s="11" t="s">
        <v>1277</v>
      </c>
      <c r="B1" s="11"/>
      <c r="C1" s="11"/>
      <c r="D1" s="11"/>
      <c r="F1" s="11" t="s">
        <v>143</v>
      </c>
    </row>
    <row r="2" spans="1:6">
      <c r="A2" s="560">
        <v>45838</v>
      </c>
      <c r="B2" s="1163" t="s">
        <v>1278</v>
      </c>
      <c r="C2" s="1164"/>
      <c r="D2" s="1165"/>
    </row>
    <row r="3" spans="1:6">
      <c r="A3" s="561"/>
      <c r="B3" s="1166" t="s">
        <v>1279</v>
      </c>
      <c r="C3" s="1167"/>
      <c r="D3" s="1168" t="s">
        <v>1280</v>
      </c>
    </row>
    <row r="4" spans="1:6">
      <c r="A4" s="561"/>
      <c r="B4" s="574"/>
      <c r="C4" s="573" t="s">
        <v>1281</v>
      </c>
      <c r="D4" s="1169"/>
    </row>
    <row r="5" spans="1:6">
      <c r="A5" s="575" t="s">
        <v>1240</v>
      </c>
      <c r="B5" s="701">
        <v>80547.933605880011</v>
      </c>
      <c r="C5" s="701">
        <v>559.5757590228086</v>
      </c>
      <c r="D5" s="701"/>
    </row>
    <row r="6" spans="1:6">
      <c r="A6" s="577" t="s">
        <v>1241</v>
      </c>
      <c r="B6" s="701">
        <v>24947.350235000002</v>
      </c>
      <c r="C6" s="701">
        <v>99.828127938699993</v>
      </c>
      <c r="D6" s="701"/>
    </row>
    <row r="7" spans="1:6">
      <c r="A7" s="579" t="s">
        <v>1242</v>
      </c>
      <c r="B7" s="701">
        <v>7217.7708430000002</v>
      </c>
      <c r="C7" s="701">
        <v>94.732660083699997</v>
      </c>
      <c r="D7" s="701"/>
    </row>
    <row r="8" spans="1:6">
      <c r="A8" s="579" t="s">
        <v>1243</v>
      </c>
      <c r="B8" s="701">
        <v>9765.3729320000002</v>
      </c>
      <c r="C8" s="322">
        <v>0</v>
      </c>
      <c r="D8" s="701"/>
    </row>
    <row r="9" spans="1:6">
      <c r="A9" s="579" t="s">
        <v>1244</v>
      </c>
      <c r="B9" s="701">
        <v>7964.2064600000003</v>
      </c>
      <c r="C9" s="701">
        <v>5.0954678550000008</v>
      </c>
      <c r="D9" s="701"/>
    </row>
    <row r="10" spans="1:6">
      <c r="A10" s="579" t="s">
        <v>1245</v>
      </c>
      <c r="B10" s="322">
        <v>0</v>
      </c>
      <c r="C10" s="322">
        <v>0</v>
      </c>
      <c r="D10" s="701"/>
    </row>
    <row r="11" spans="1:6">
      <c r="A11" s="577" t="s">
        <v>1246</v>
      </c>
      <c r="B11" s="701">
        <v>55600.583370880006</v>
      </c>
      <c r="C11" s="701">
        <v>459.74763108410866</v>
      </c>
      <c r="D11" s="701"/>
    </row>
    <row r="12" spans="1:6">
      <c r="A12" s="579" t="s">
        <v>1247</v>
      </c>
      <c r="B12" s="701">
        <v>1962.1209839000001</v>
      </c>
      <c r="C12" s="701">
        <v>27.568424964552435</v>
      </c>
      <c r="D12" s="701"/>
    </row>
    <row r="13" spans="1:6">
      <c r="A13" s="579" t="s">
        <v>1248</v>
      </c>
      <c r="B13" s="701">
        <v>147.23700199999999</v>
      </c>
      <c r="C13" s="322">
        <v>0</v>
      </c>
      <c r="D13" s="701"/>
    </row>
    <row r="14" spans="1:6">
      <c r="A14" s="579" t="s">
        <v>1249</v>
      </c>
      <c r="B14" s="701">
        <v>53491.225384980004</v>
      </c>
      <c r="C14" s="701">
        <v>432.17920611955623</v>
      </c>
      <c r="D14" s="701"/>
    </row>
    <row r="15" spans="1:6">
      <c r="A15" s="579" t="s">
        <v>1250</v>
      </c>
      <c r="B15" s="322">
        <v>0</v>
      </c>
      <c r="C15" s="322">
        <v>0</v>
      </c>
      <c r="D15" s="701"/>
    </row>
    <row r="16" spans="1:6">
      <c r="A16" s="579" t="s">
        <v>1245</v>
      </c>
      <c r="B16" s="322">
        <v>0</v>
      </c>
      <c r="C16" s="322">
        <v>0</v>
      </c>
      <c r="D16" s="701"/>
    </row>
    <row r="20" spans="1:4">
      <c r="A20" s="11" t="s">
        <v>1277</v>
      </c>
      <c r="B20" s="11"/>
      <c r="C20" s="11"/>
      <c r="D20" s="11"/>
    </row>
    <row r="21" spans="1:4">
      <c r="A21" s="560">
        <v>45657</v>
      </c>
      <c r="B21" s="1163" t="s">
        <v>1278</v>
      </c>
      <c r="C21" s="1164"/>
      <c r="D21" s="1165"/>
    </row>
    <row r="22" spans="1:4">
      <c r="A22" s="561"/>
      <c r="B22" s="1166" t="s">
        <v>1279</v>
      </c>
      <c r="C22" s="1167"/>
      <c r="D22" s="1168" t="s">
        <v>1280</v>
      </c>
    </row>
    <row r="23" spans="1:4">
      <c r="A23" s="561"/>
      <c r="B23" s="574"/>
      <c r="C23" s="573" t="s">
        <v>1281</v>
      </c>
      <c r="D23" s="1169"/>
    </row>
    <row r="24" spans="1:4">
      <c r="A24" s="575" t="s">
        <v>1240</v>
      </c>
      <c r="B24" s="576">
        <v>77397.689903549996</v>
      </c>
      <c r="C24" s="576">
        <v>516.85084022669605</v>
      </c>
      <c r="D24" s="247"/>
    </row>
    <row r="25" spans="1:4">
      <c r="A25" s="577" t="s">
        <v>1241</v>
      </c>
      <c r="B25" s="578">
        <v>23018.843101999999</v>
      </c>
      <c r="C25" s="578">
        <v>245.04035437760217</v>
      </c>
      <c r="D25" s="578"/>
    </row>
    <row r="26" spans="1:4">
      <c r="A26" s="579" t="s">
        <v>1242</v>
      </c>
      <c r="B26" s="322">
        <v>5702.1518269999997</v>
      </c>
      <c r="C26" s="322">
        <v>101.4088999999</v>
      </c>
      <c r="D26" s="322"/>
    </row>
    <row r="27" spans="1:4">
      <c r="A27" s="579" t="s">
        <v>1243</v>
      </c>
      <c r="B27" s="322">
        <v>10594.060837999999</v>
      </c>
      <c r="C27" s="322">
        <v>88.289714031767332</v>
      </c>
      <c r="D27" s="322"/>
    </row>
    <row r="28" spans="1:4">
      <c r="A28" s="579" t="s">
        <v>1244</v>
      </c>
      <c r="B28" s="322">
        <v>6722.6304369999998</v>
      </c>
      <c r="C28" s="322">
        <v>55.341740345934852</v>
      </c>
      <c r="D28" s="322"/>
    </row>
    <row r="29" spans="1:4">
      <c r="A29" s="579" t="s">
        <v>1245</v>
      </c>
      <c r="B29" s="322">
        <v>0</v>
      </c>
      <c r="C29" s="322">
        <v>0</v>
      </c>
      <c r="D29" s="322"/>
    </row>
    <row r="30" spans="1:4">
      <c r="A30" s="577" t="s">
        <v>1246</v>
      </c>
      <c r="B30" s="578">
        <v>54378.846801550004</v>
      </c>
      <c r="C30" s="578">
        <v>271.81048584909388</v>
      </c>
      <c r="D30" s="578"/>
    </row>
    <row r="31" spans="1:4">
      <c r="A31" s="579" t="s">
        <v>1247</v>
      </c>
      <c r="B31" s="322">
        <v>1190.5197109999999</v>
      </c>
      <c r="C31" s="322">
        <v>4.2383249999999997</v>
      </c>
      <c r="D31" s="322"/>
    </row>
    <row r="32" spans="1:4">
      <c r="A32" s="579" t="s">
        <v>1248</v>
      </c>
      <c r="B32" s="322">
        <v>347.29920700000002</v>
      </c>
      <c r="C32" s="322">
        <v>169.98543790139999</v>
      </c>
      <c r="D32" s="322"/>
    </row>
    <row r="33" spans="1:4">
      <c r="A33" s="579" t="s">
        <v>1249</v>
      </c>
      <c r="B33" s="322">
        <v>52841.027883550007</v>
      </c>
      <c r="C33" s="322">
        <v>97.586722947693886</v>
      </c>
      <c r="D33" s="322"/>
    </row>
    <row r="34" spans="1:4">
      <c r="A34" s="579" t="s">
        <v>1250</v>
      </c>
      <c r="B34" s="322">
        <v>0</v>
      </c>
      <c r="C34" s="322">
        <v>0</v>
      </c>
      <c r="D34" s="322"/>
    </row>
    <row r="35" spans="1:4">
      <c r="A35" s="579" t="s">
        <v>1245</v>
      </c>
      <c r="B35" s="322">
        <v>0</v>
      </c>
      <c r="C35" s="322">
        <v>0</v>
      </c>
      <c r="D35" s="322"/>
    </row>
  </sheetData>
  <mergeCells count="6">
    <mergeCell ref="B2:D2"/>
    <mergeCell ref="B3:C3"/>
    <mergeCell ref="D3:D4"/>
    <mergeCell ref="B21:D21"/>
    <mergeCell ref="B22:C22"/>
    <mergeCell ref="D22:D23"/>
  </mergeCells>
  <hyperlinks>
    <hyperlink ref="F1" location="Index!A1" display="Index" xr:uid="{D5AAC850-ABEF-44AA-9772-F002AE7FE2D0}"/>
  </hyperlinks>
  <pageMargins left="0.70866141732283472" right="0.70866141732283472" top="0.74803149606299213" bottom="0.74803149606299213" header="0.31496062992125984" footer="0.31496062992125984"/>
  <pageSetup paperSize="9" orientation="landscape" r:id="rId1"/>
  <headerFooter>
    <oddHeader>&amp;CEN
Annex XXVII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1244-F87C-48B4-8B1A-CDCF1728E33E}">
  <sheetPr>
    <pageSetUpPr fitToPage="1"/>
  </sheetPr>
  <dimension ref="A1:F14"/>
  <sheetViews>
    <sheetView showGridLines="0" zoomScaleNormal="100" workbookViewId="0">
      <selection activeCell="A20" sqref="A20"/>
    </sheetView>
  </sheetViews>
  <sheetFormatPr defaultColWidth="11.453125" defaultRowHeight="10.5"/>
  <cols>
    <col min="1" max="1" width="6.54296875" style="2" customWidth="1"/>
    <col min="2" max="2" width="41.54296875" style="2" customWidth="1"/>
    <col min="3" max="4" width="22.54296875" style="2" customWidth="1"/>
    <col min="5" max="7" width="11" style="2" customWidth="1"/>
    <col min="8" max="16384" width="11.453125" style="2"/>
  </cols>
  <sheetData>
    <row r="1" spans="1:6" s="64" customFormat="1">
      <c r="A1" s="11" t="s">
        <v>1282</v>
      </c>
      <c r="B1" s="11"/>
      <c r="C1" s="11"/>
      <c r="D1" s="11"/>
      <c r="F1" s="11" t="s">
        <v>143</v>
      </c>
    </row>
    <row r="2" spans="1:6">
      <c r="C2" s="580" t="s">
        <v>296</v>
      </c>
      <c r="D2" s="580" t="s">
        <v>503</v>
      </c>
    </row>
    <row r="3" spans="1:6">
      <c r="A3" s="498"/>
      <c r="B3" s="22"/>
      <c r="C3" s="83" t="s">
        <v>951</v>
      </c>
      <c r="D3" s="83" t="s">
        <v>951</v>
      </c>
    </row>
    <row r="4" spans="1:6">
      <c r="A4" s="498"/>
      <c r="B4" s="581" t="s">
        <v>1283</v>
      </c>
      <c r="C4" s="582"/>
      <c r="D4" s="582"/>
    </row>
    <row r="5" spans="1:6">
      <c r="A5" s="583">
        <v>1</v>
      </c>
      <c r="B5" s="584" t="s">
        <v>1284</v>
      </c>
      <c r="C5" s="396">
        <v>56</v>
      </c>
      <c r="D5" s="396">
        <v>31</v>
      </c>
    </row>
    <row r="6" spans="1:6">
      <c r="A6" s="583">
        <v>2</v>
      </c>
      <c r="B6" s="584" t="s">
        <v>1285</v>
      </c>
      <c r="C6" s="396"/>
      <c r="D6" s="396"/>
    </row>
    <row r="7" spans="1:6">
      <c r="A7" s="583">
        <v>3</v>
      </c>
      <c r="B7" s="584" t="s">
        <v>1286</v>
      </c>
      <c r="C7" s="396">
        <v>3985</v>
      </c>
      <c r="D7" s="396">
        <v>4374</v>
      </c>
    </row>
    <row r="8" spans="1:6">
      <c r="A8" s="583">
        <v>4</v>
      </c>
      <c r="B8" s="584" t="s">
        <v>1287</v>
      </c>
      <c r="C8" s="396"/>
      <c r="D8" s="396"/>
    </row>
    <row r="9" spans="1:6">
      <c r="A9" s="583"/>
      <c r="B9" s="238" t="s">
        <v>1288</v>
      </c>
      <c r="C9" s="585"/>
      <c r="D9" s="585"/>
    </row>
    <row r="10" spans="1:6">
      <c r="A10" s="583">
        <v>5</v>
      </c>
      <c r="B10" s="586" t="s">
        <v>1289</v>
      </c>
      <c r="C10" s="396"/>
      <c r="D10" s="396"/>
    </row>
    <row r="11" spans="1:6">
      <c r="A11" s="583">
        <v>6</v>
      </c>
      <c r="B11" s="586" t="s">
        <v>1290</v>
      </c>
      <c r="C11" s="396"/>
      <c r="D11" s="396"/>
    </row>
    <row r="12" spans="1:6">
      <c r="A12" s="583">
        <v>7</v>
      </c>
      <c r="B12" s="586" t="s">
        <v>1291</v>
      </c>
      <c r="C12" s="396"/>
      <c r="D12" s="396"/>
    </row>
    <row r="13" spans="1:6">
      <c r="A13" s="583">
        <v>8</v>
      </c>
      <c r="B13" s="22" t="s">
        <v>1292</v>
      </c>
      <c r="C13" s="396"/>
      <c r="D13" s="396"/>
    </row>
    <row r="14" spans="1:6">
      <c r="A14" s="583">
        <v>9</v>
      </c>
      <c r="B14" s="238" t="s">
        <v>191</v>
      </c>
      <c r="C14" s="247">
        <v>4041</v>
      </c>
      <c r="D14" s="247">
        <v>4405</v>
      </c>
    </row>
  </sheetData>
  <hyperlinks>
    <hyperlink ref="F1" location="Index!A1" display="Index" xr:uid="{A0E575F3-969A-4CBB-8849-8AF7790C2171}"/>
  </hyperlinks>
  <pageMargins left="0.70866141732283472" right="0.70866141732283472" top="0.74803149606299213" bottom="0.74803149606299213" header="0.31496062992125984" footer="0.31496062992125984"/>
  <pageSetup paperSize="9" scale="55" orientation="landscape" r:id="rId1"/>
  <headerFooter>
    <oddHeader>&amp;CEN
Annex XXIX</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2D43-47CB-464B-881D-593F33DB5842}">
  <sheetPr>
    <pageSetUpPr fitToPage="1"/>
  </sheetPr>
  <dimension ref="A1:H27"/>
  <sheetViews>
    <sheetView showGridLines="0" zoomScaleNormal="100" workbookViewId="0">
      <selection activeCell="P21" sqref="P21"/>
    </sheetView>
  </sheetViews>
  <sheetFormatPr defaultColWidth="11.453125" defaultRowHeight="10.5"/>
  <cols>
    <col min="1" max="1" width="5.54296875" style="541" customWidth="1"/>
    <col min="2" max="2" width="65" style="2" customWidth="1"/>
    <col min="3" max="3" width="12.453125" style="2" customWidth="1"/>
    <col min="4" max="6" width="14.54296875" style="2" customWidth="1"/>
    <col min="7" max="16384" width="11.453125" style="2"/>
  </cols>
  <sheetData>
    <row r="1" spans="1:8">
      <c r="A1" s="11" t="s">
        <v>1293</v>
      </c>
      <c r="B1" s="11"/>
      <c r="C1" s="11"/>
      <c r="D1" s="11"/>
      <c r="E1" s="11"/>
      <c r="F1" s="11"/>
      <c r="H1" s="11" t="s">
        <v>143</v>
      </c>
    </row>
    <row r="2" spans="1:8">
      <c r="A2" s="1170"/>
      <c r="B2" s="1093"/>
      <c r="C2" s="1171" t="s">
        <v>296</v>
      </c>
      <c r="D2" s="1172"/>
      <c r="E2" s="1171" t="s">
        <v>503</v>
      </c>
      <c r="F2" s="1172"/>
    </row>
    <row r="3" spans="1:8" ht="21">
      <c r="A3" s="1173"/>
      <c r="B3" s="1094"/>
      <c r="C3" s="510" t="s">
        <v>951</v>
      </c>
      <c r="D3" s="510" t="s">
        <v>1294</v>
      </c>
      <c r="E3" s="510" t="s">
        <v>951</v>
      </c>
      <c r="F3" s="510" t="s">
        <v>1294</v>
      </c>
    </row>
    <row r="4" spans="1:8">
      <c r="A4" s="510">
        <v>1</v>
      </c>
      <c r="B4" s="587" t="s">
        <v>1295</v>
      </c>
      <c r="C4" s="588">
        <v>1768</v>
      </c>
      <c r="D4" s="588">
        <v>141</v>
      </c>
      <c r="E4" s="588">
        <v>1964</v>
      </c>
      <c r="F4" s="588">
        <v>157</v>
      </c>
    </row>
    <row r="5" spans="1:8">
      <c r="A5" s="395" t="s">
        <v>1296</v>
      </c>
      <c r="B5" s="589" t="s">
        <v>1297</v>
      </c>
      <c r="C5" s="590"/>
      <c r="D5" s="136">
        <v>45</v>
      </c>
      <c r="E5" s="590"/>
      <c r="F5" s="136">
        <v>49</v>
      </c>
    </row>
    <row r="6" spans="1:8">
      <c r="A6" s="395" t="s">
        <v>1298</v>
      </c>
      <c r="B6" s="591" t="s">
        <v>1299</v>
      </c>
      <c r="C6" s="590"/>
      <c r="D6" s="136">
        <v>141</v>
      </c>
      <c r="E6" s="590"/>
      <c r="F6" s="136">
        <v>157</v>
      </c>
    </row>
    <row r="7" spans="1:8">
      <c r="A7" s="510">
        <v>2</v>
      </c>
      <c r="B7" s="587" t="s">
        <v>1300</v>
      </c>
      <c r="C7" s="588">
        <v>4404</v>
      </c>
      <c r="D7" s="588">
        <v>352</v>
      </c>
      <c r="E7" s="588">
        <v>4915</v>
      </c>
      <c r="F7" s="588">
        <v>393</v>
      </c>
    </row>
    <row r="8" spans="1:8">
      <c r="A8" s="395" t="s">
        <v>1296</v>
      </c>
      <c r="B8" s="589" t="s">
        <v>1301</v>
      </c>
      <c r="C8" s="590"/>
      <c r="D8" s="136">
        <v>107</v>
      </c>
      <c r="E8" s="590"/>
      <c r="F8" s="136">
        <v>116</v>
      </c>
    </row>
    <row r="9" spans="1:8">
      <c r="A9" s="395" t="s">
        <v>1298</v>
      </c>
      <c r="B9" s="591" t="s">
        <v>1302</v>
      </c>
      <c r="C9" s="590"/>
      <c r="D9" s="136">
        <v>352</v>
      </c>
      <c r="E9" s="590"/>
      <c r="F9" s="136">
        <v>393</v>
      </c>
    </row>
    <row r="10" spans="1:8">
      <c r="A10" s="510">
        <v>3</v>
      </c>
      <c r="B10" s="587" t="s">
        <v>1303</v>
      </c>
      <c r="C10" s="588">
        <v>1789</v>
      </c>
      <c r="D10" s="588">
        <v>143</v>
      </c>
      <c r="E10" s="588">
        <v>1457</v>
      </c>
      <c r="F10" s="588">
        <v>117</v>
      </c>
    </row>
    <row r="11" spans="1:8">
      <c r="A11" s="395" t="s">
        <v>1296</v>
      </c>
      <c r="B11" s="591" t="s">
        <v>1304</v>
      </c>
      <c r="C11" s="590"/>
      <c r="D11" s="136">
        <v>103</v>
      </c>
      <c r="E11" s="590"/>
      <c r="F11" s="136">
        <v>116</v>
      </c>
    </row>
    <row r="12" spans="1:8">
      <c r="A12" s="395" t="s">
        <v>1298</v>
      </c>
      <c r="B12" s="589" t="s">
        <v>1305</v>
      </c>
      <c r="C12" s="590"/>
      <c r="D12" s="136">
        <v>143</v>
      </c>
      <c r="E12" s="590"/>
      <c r="F12" s="136">
        <v>117</v>
      </c>
    </row>
    <row r="13" spans="1:8">
      <c r="A13" s="510">
        <v>4</v>
      </c>
      <c r="B13" s="589" t="s">
        <v>1306</v>
      </c>
      <c r="C13" s="136"/>
      <c r="D13" s="136"/>
      <c r="E13" s="136"/>
      <c r="F13" s="136"/>
    </row>
    <row r="14" spans="1:8">
      <c r="A14" s="395" t="s">
        <v>1296</v>
      </c>
      <c r="B14" s="591" t="s">
        <v>1307</v>
      </c>
      <c r="C14" s="590"/>
      <c r="D14" s="136"/>
      <c r="E14" s="590"/>
      <c r="F14" s="136"/>
    </row>
    <row r="15" spans="1:8">
      <c r="A15" s="395" t="s">
        <v>1298</v>
      </c>
      <c r="B15" s="591" t="s">
        <v>1308</v>
      </c>
      <c r="C15" s="590"/>
      <c r="D15" s="136"/>
      <c r="E15" s="590"/>
      <c r="F15" s="136"/>
    </row>
    <row r="16" spans="1:8">
      <c r="A16" s="395" t="s">
        <v>1309</v>
      </c>
      <c r="B16" s="25" t="s">
        <v>1310</v>
      </c>
      <c r="C16" s="590"/>
      <c r="D16" s="136"/>
      <c r="E16" s="590"/>
      <c r="F16" s="136"/>
    </row>
    <row r="17" spans="1:7">
      <c r="A17" s="510">
        <v>5</v>
      </c>
      <c r="B17" s="589" t="s">
        <v>1311</v>
      </c>
      <c r="C17" s="136">
        <v>253</v>
      </c>
      <c r="D17" s="136">
        <v>20</v>
      </c>
      <c r="E17" s="136">
        <v>340</v>
      </c>
      <c r="F17" s="136">
        <v>27</v>
      </c>
    </row>
    <row r="18" spans="1:7">
      <c r="A18" s="510">
        <v>6</v>
      </c>
      <c r="B18" s="587" t="s">
        <v>191</v>
      </c>
      <c r="C18" s="588">
        <v>8214</v>
      </c>
      <c r="D18" s="588">
        <v>657</v>
      </c>
      <c r="E18" s="588">
        <v>8676</v>
      </c>
      <c r="F18" s="588">
        <v>694</v>
      </c>
    </row>
    <row r="21" spans="1:7">
      <c r="A21" s="2"/>
      <c r="G21" s="541"/>
    </row>
    <row r="22" spans="1:7" ht="10.75" customHeight="1">
      <c r="A22" s="2"/>
      <c r="G22" s="541"/>
    </row>
    <row r="23" spans="1:7">
      <c r="A23" s="2"/>
      <c r="G23" s="541"/>
    </row>
    <row r="24" spans="1:7">
      <c r="A24" s="2"/>
      <c r="G24" s="541"/>
    </row>
    <row r="25" spans="1:7">
      <c r="A25" s="2"/>
      <c r="G25" s="541"/>
    </row>
    <row r="26" spans="1:7">
      <c r="A26" s="2"/>
      <c r="G26" s="541"/>
    </row>
    <row r="27" spans="1:7">
      <c r="A27" s="2"/>
      <c r="G27" s="541"/>
    </row>
  </sheetData>
  <mergeCells count="4">
    <mergeCell ref="A2:B2"/>
    <mergeCell ref="C2:D2"/>
    <mergeCell ref="E2:F2"/>
    <mergeCell ref="A3:B3"/>
  </mergeCells>
  <hyperlinks>
    <hyperlink ref="H1" location="Index!A1" display="Index" xr:uid="{CB7B35BD-D71B-43C2-87C2-08E40529B292}"/>
  </hyperlinks>
  <pageMargins left="0.70866141732283472" right="0.70866141732283472" top="0.86614173228346458" bottom="0.74803149606299213" header="0.31496062992125984" footer="0.31496062992125984"/>
  <pageSetup paperSize="9" scale="43" fitToHeight="0" orientation="landscape" r:id="rId1"/>
  <headerFooter>
    <oddHeader>&amp;CEN
Annex XXIX</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0030-8AC5-4FD1-AC1D-2FCD0E42BD3E}">
  <sheetPr>
    <pageSetUpPr fitToPage="1"/>
  </sheetPr>
  <dimension ref="A1:O15"/>
  <sheetViews>
    <sheetView showGridLines="0" zoomScaleNormal="100" workbookViewId="0">
      <selection activeCell="H13" sqref="H13"/>
    </sheetView>
  </sheetViews>
  <sheetFormatPr defaultColWidth="11.453125" defaultRowHeight="10.5"/>
  <cols>
    <col min="1" max="1" width="3.54296875" style="2" customWidth="1"/>
    <col min="2" max="2" width="35.54296875" style="2" customWidth="1"/>
    <col min="3" max="5" width="10.54296875" style="2" customWidth="1"/>
    <col min="6" max="6" width="11.453125" style="2" customWidth="1"/>
    <col min="7" max="8" width="10.54296875" style="2" customWidth="1"/>
    <col min="9" max="9" width="11.81640625" style="2" customWidth="1"/>
    <col min="10" max="10" width="10.54296875" style="2" customWidth="1"/>
    <col min="11" max="13" width="11.54296875" style="2" customWidth="1"/>
    <col min="14" max="16384" width="11.453125" style="2"/>
  </cols>
  <sheetData>
    <row r="1" spans="1:15">
      <c r="A1" s="11" t="s">
        <v>1312</v>
      </c>
      <c r="B1" s="11"/>
      <c r="C1" s="11"/>
      <c r="D1" s="11"/>
      <c r="E1" s="11"/>
      <c r="F1" s="11"/>
      <c r="G1" s="11"/>
      <c r="H1" s="11"/>
      <c r="I1" s="11"/>
      <c r="J1" s="11"/>
      <c r="K1" s="11"/>
      <c r="L1" s="11"/>
      <c r="M1" s="11"/>
      <c r="O1" s="11" t="s">
        <v>143</v>
      </c>
    </row>
    <row r="2" spans="1:15" ht="14.5" customHeight="1">
      <c r="A2" s="1005"/>
      <c r="B2" s="1004"/>
      <c r="C2" s="1174"/>
      <c r="D2" s="1174"/>
      <c r="E2" s="1174"/>
      <c r="F2" s="1174"/>
      <c r="G2" s="993"/>
      <c r="H2" s="1175">
        <v>45838</v>
      </c>
      <c r="I2" s="1175"/>
      <c r="J2" s="1175">
        <v>45747</v>
      </c>
      <c r="K2" s="1175"/>
      <c r="L2" s="1175">
        <v>45657</v>
      </c>
      <c r="M2" s="1176"/>
    </row>
    <row r="3" spans="1:15" ht="21">
      <c r="A3" s="979"/>
      <c r="B3" s="979"/>
      <c r="C3" s="992" t="s">
        <v>1313</v>
      </c>
      <c r="D3" s="992" t="s">
        <v>1314</v>
      </c>
      <c r="E3" s="992" t="s">
        <v>1315</v>
      </c>
      <c r="F3" s="992" t="s">
        <v>1316</v>
      </c>
      <c r="G3" s="992" t="s">
        <v>1317</v>
      </c>
      <c r="H3" s="992" t="s">
        <v>1318</v>
      </c>
      <c r="I3" s="992" t="s">
        <v>145</v>
      </c>
      <c r="J3" s="992" t="s">
        <v>1318</v>
      </c>
      <c r="K3" s="992" t="s">
        <v>145</v>
      </c>
      <c r="L3" s="992" t="s">
        <v>1318</v>
      </c>
      <c r="M3" s="998" t="s">
        <v>145</v>
      </c>
    </row>
    <row r="4" spans="1:15">
      <c r="A4" s="979">
        <v>1</v>
      </c>
      <c r="B4" s="980" t="s">
        <v>1319</v>
      </c>
      <c r="C4" s="990">
        <v>1739</v>
      </c>
      <c r="D4" s="990">
        <v>4496</v>
      </c>
      <c r="E4" s="990">
        <v>2530</v>
      </c>
      <c r="F4" s="990"/>
      <c r="G4" s="990">
        <v>563</v>
      </c>
      <c r="H4" s="990">
        <v>9328</v>
      </c>
      <c r="I4" s="990">
        <v>746</v>
      </c>
      <c r="J4" s="991">
        <v>8676</v>
      </c>
      <c r="K4" s="991">
        <v>694.1</v>
      </c>
      <c r="L4" s="991">
        <v>9449</v>
      </c>
      <c r="M4" s="999">
        <v>756</v>
      </c>
    </row>
    <row r="5" spans="1:15">
      <c r="A5" s="983" t="s">
        <v>1320</v>
      </c>
      <c r="B5" s="984" t="s">
        <v>1321</v>
      </c>
      <c r="C5" s="987">
        <v>1245</v>
      </c>
      <c r="D5" s="987">
        <v>2910</v>
      </c>
      <c r="E5" s="987">
        <v>315</v>
      </c>
      <c r="F5" s="987"/>
      <c r="G5" s="987"/>
      <c r="H5" s="987">
        <v>4470</v>
      </c>
      <c r="I5" s="987">
        <v>358</v>
      </c>
      <c r="J5" s="988">
        <v>4828</v>
      </c>
      <c r="K5" s="988">
        <v>386.2</v>
      </c>
      <c r="L5" s="988">
        <v>6023</v>
      </c>
      <c r="M5" s="1000">
        <v>482</v>
      </c>
    </row>
    <row r="6" spans="1:15">
      <c r="A6" s="983" t="s">
        <v>1322</v>
      </c>
      <c r="B6" s="984" t="s">
        <v>1323</v>
      </c>
      <c r="C6" s="987">
        <v>494</v>
      </c>
      <c r="D6" s="987">
        <v>1586</v>
      </c>
      <c r="E6" s="987">
        <v>2215</v>
      </c>
      <c r="F6" s="987"/>
      <c r="G6" s="987">
        <v>563</v>
      </c>
      <c r="H6" s="987">
        <v>4858</v>
      </c>
      <c r="I6" s="987">
        <v>389</v>
      </c>
      <c r="J6" s="988">
        <v>3848</v>
      </c>
      <c r="K6" s="988">
        <v>307.8</v>
      </c>
      <c r="L6" s="988">
        <v>3426</v>
      </c>
      <c r="M6" s="1000">
        <v>274</v>
      </c>
    </row>
    <row r="7" spans="1:15">
      <c r="A7" s="983">
        <v>2</v>
      </c>
      <c r="B7" s="989" t="s">
        <v>1324</v>
      </c>
      <c r="C7" s="987">
        <v>63</v>
      </c>
      <c r="D7" s="987">
        <v>-250</v>
      </c>
      <c r="E7" s="987">
        <v>-926</v>
      </c>
      <c r="F7" s="987"/>
      <c r="G7" s="987">
        <v>-310</v>
      </c>
      <c r="H7" s="987">
        <v>-1423</v>
      </c>
      <c r="I7" s="987">
        <v>-114</v>
      </c>
      <c r="J7" s="988">
        <v>909</v>
      </c>
      <c r="K7" s="988">
        <v>72.7</v>
      </c>
      <c r="L7" s="988">
        <v>422</v>
      </c>
      <c r="M7" s="1000">
        <v>34</v>
      </c>
    </row>
    <row r="8" spans="1:15">
      <c r="A8" s="983">
        <v>3</v>
      </c>
      <c r="B8" s="989" t="s">
        <v>1325</v>
      </c>
      <c r="C8" s="987"/>
      <c r="D8" s="987"/>
      <c r="E8" s="987"/>
      <c r="F8" s="987"/>
      <c r="G8" s="987"/>
      <c r="H8" s="987"/>
      <c r="I8" s="987"/>
      <c r="J8" s="988">
        <v>101</v>
      </c>
      <c r="K8" s="988">
        <v>8.1</v>
      </c>
      <c r="L8" s="988">
        <v>0</v>
      </c>
      <c r="M8" s="1000">
        <v>0</v>
      </c>
    </row>
    <row r="9" spans="1:15">
      <c r="A9" s="983">
        <v>4</v>
      </c>
      <c r="B9" s="989" t="s">
        <v>1326</v>
      </c>
      <c r="C9" s="987"/>
      <c r="D9" s="987"/>
      <c r="E9" s="987"/>
      <c r="F9" s="987"/>
      <c r="G9" s="987"/>
      <c r="H9" s="987"/>
      <c r="I9" s="987"/>
      <c r="J9" s="988"/>
      <c r="K9" s="988"/>
      <c r="L9" s="988"/>
      <c r="M9" s="1000"/>
    </row>
    <row r="10" spans="1:15">
      <c r="A10" s="983">
        <v>5</v>
      </c>
      <c r="B10" s="989" t="s">
        <v>1327</v>
      </c>
      <c r="C10" s="987"/>
      <c r="D10" s="987"/>
      <c r="E10" s="987"/>
      <c r="F10" s="987"/>
      <c r="G10" s="987"/>
      <c r="H10" s="987"/>
      <c r="I10" s="987"/>
      <c r="J10" s="988"/>
      <c r="K10" s="988"/>
      <c r="L10" s="988"/>
      <c r="M10" s="1000"/>
    </row>
    <row r="11" spans="1:15">
      <c r="A11" s="994">
        <v>6</v>
      </c>
      <c r="B11" s="995" t="s">
        <v>1328</v>
      </c>
      <c r="C11" s="996"/>
      <c r="D11" s="996"/>
      <c r="E11" s="996"/>
      <c r="F11" s="996"/>
      <c r="G11" s="996"/>
      <c r="H11" s="996"/>
      <c r="I11" s="996"/>
      <c r="J11" s="997"/>
      <c r="K11" s="997"/>
      <c r="L11" s="997"/>
      <c r="M11" s="1001"/>
    </row>
    <row r="12" spans="1:15">
      <c r="A12" s="983">
        <v>7</v>
      </c>
      <c r="B12" s="989" t="s">
        <v>1311</v>
      </c>
      <c r="C12" s="987"/>
      <c r="D12" s="987"/>
      <c r="E12" s="987"/>
      <c r="F12" s="987"/>
      <c r="G12" s="987"/>
      <c r="H12" s="987"/>
      <c r="I12" s="987"/>
      <c r="J12" s="988"/>
      <c r="K12" s="988"/>
      <c r="L12" s="988"/>
      <c r="M12" s="1000"/>
    </row>
    <row r="13" spans="1:15" ht="21">
      <c r="A13" s="983" t="s">
        <v>1329</v>
      </c>
      <c r="B13" s="984" t="s">
        <v>1330</v>
      </c>
      <c r="C13" s="987">
        <v>557</v>
      </c>
      <c r="D13" s="987">
        <v>1336</v>
      </c>
      <c r="E13" s="987">
        <v>1289</v>
      </c>
      <c r="F13" s="987"/>
      <c r="G13" s="987">
        <v>253</v>
      </c>
      <c r="H13" s="987">
        <v>3435</v>
      </c>
      <c r="I13" s="987">
        <v>275</v>
      </c>
      <c r="J13" s="988">
        <v>4858</v>
      </c>
      <c r="K13" s="988">
        <v>388.6</v>
      </c>
      <c r="L13" s="988">
        <v>3848</v>
      </c>
      <c r="M13" s="1000">
        <v>308</v>
      </c>
    </row>
    <row r="14" spans="1:15">
      <c r="A14" s="983" t="s">
        <v>1331</v>
      </c>
      <c r="B14" s="984" t="s">
        <v>1321</v>
      </c>
      <c r="C14" s="985">
        <v>1211</v>
      </c>
      <c r="D14" s="985">
        <v>3068</v>
      </c>
      <c r="E14" s="985">
        <v>500</v>
      </c>
      <c r="F14" s="985"/>
      <c r="G14" s="985"/>
      <c r="H14" s="985">
        <v>4779</v>
      </c>
      <c r="I14" s="985">
        <v>382</v>
      </c>
      <c r="J14" s="986">
        <v>4470</v>
      </c>
      <c r="K14" s="986">
        <v>357.6</v>
      </c>
      <c r="L14" s="986">
        <v>4828</v>
      </c>
      <c r="M14" s="1002">
        <v>386</v>
      </c>
    </row>
    <row r="15" spans="1:15" ht="25.5" customHeight="1">
      <c r="A15" s="979">
        <v>8</v>
      </c>
      <c r="B15" s="980" t="s">
        <v>1332</v>
      </c>
      <c r="C15" s="981">
        <v>1768</v>
      </c>
      <c r="D15" s="981">
        <v>4404</v>
      </c>
      <c r="E15" s="981">
        <v>1789</v>
      </c>
      <c r="F15" s="981"/>
      <c r="G15" s="981">
        <v>253</v>
      </c>
      <c r="H15" s="981">
        <v>8214</v>
      </c>
      <c r="I15" s="981">
        <v>657</v>
      </c>
      <c r="J15" s="982">
        <v>9328</v>
      </c>
      <c r="K15" s="982">
        <v>746</v>
      </c>
      <c r="L15" s="982">
        <v>8676</v>
      </c>
      <c r="M15" s="1003">
        <v>694</v>
      </c>
    </row>
  </sheetData>
  <mergeCells count="5">
    <mergeCell ref="C2:D2"/>
    <mergeCell ref="E2:F2"/>
    <mergeCell ref="H2:I2"/>
    <mergeCell ref="J2:K2"/>
    <mergeCell ref="L2:M2"/>
  </mergeCells>
  <hyperlinks>
    <hyperlink ref="O1" location="Index!A1" display="Index" xr:uid="{44FB6BB5-90B6-4B10-B571-979793521B0E}"/>
  </hyperlinks>
  <pageMargins left="0.70866141732283472" right="0.70866141732283472" top="0.74803149606299213" bottom="0.74803149606299213" header="0.31496062992125984" footer="0.31496062992125984"/>
  <pageSetup paperSize="9" scale="40" orientation="landscape" r:id="rId1"/>
  <headerFooter>
    <oddHeader>&amp;CEN
Annex XXIX</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12498-E97F-47A5-A321-00B97584D16C}">
  <sheetPr>
    <pageSetUpPr fitToPage="1"/>
  </sheetPr>
  <dimension ref="A1:F29"/>
  <sheetViews>
    <sheetView showGridLines="0" zoomScaleNormal="100" workbookViewId="0">
      <selection activeCell="P21" sqref="P21"/>
    </sheetView>
  </sheetViews>
  <sheetFormatPr defaultColWidth="11.453125" defaultRowHeight="10.5"/>
  <cols>
    <col min="1" max="1" width="6.81640625" style="346" customWidth="1"/>
    <col min="2" max="2" width="51.54296875" style="2" customWidth="1"/>
    <col min="3" max="4" width="11.54296875" style="2" customWidth="1"/>
    <col min="5" max="16384" width="11.453125" style="2"/>
  </cols>
  <sheetData>
    <row r="1" spans="1:6">
      <c r="A1" s="11" t="s">
        <v>1333</v>
      </c>
      <c r="B1" s="11"/>
      <c r="C1" s="11"/>
      <c r="D1" s="11"/>
      <c r="F1" s="11" t="s">
        <v>143</v>
      </c>
    </row>
    <row r="2" spans="1:6" ht="11" thickBot="1">
      <c r="A2" s="1177"/>
      <c r="B2" s="1177"/>
      <c r="C2" s="527" t="s">
        <v>296</v>
      </c>
      <c r="D2" s="527" t="s">
        <v>503</v>
      </c>
    </row>
    <row r="3" spans="1:6" ht="11.15" customHeight="1" thickBot="1">
      <c r="A3" s="1178" t="s">
        <v>1334</v>
      </c>
      <c r="B3" s="1179"/>
      <c r="C3" s="592"/>
      <c r="D3" s="593"/>
    </row>
    <row r="4" spans="1:6" ht="11" thickBot="1">
      <c r="A4" s="594">
        <v>1</v>
      </c>
      <c r="B4" s="594" t="s">
        <v>1335</v>
      </c>
      <c r="C4" s="595">
        <v>64</v>
      </c>
      <c r="D4" s="596">
        <v>73</v>
      </c>
    </row>
    <row r="5" spans="1:6" ht="11" thickBot="1">
      <c r="A5" s="594">
        <v>2</v>
      </c>
      <c r="B5" s="594" t="s">
        <v>1336</v>
      </c>
      <c r="C5" s="595">
        <v>45</v>
      </c>
      <c r="D5" s="596">
        <v>48</v>
      </c>
    </row>
    <row r="6" spans="1:6" ht="11" thickBot="1">
      <c r="A6" s="594">
        <v>3</v>
      </c>
      <c r="B6" s="594" t="s">
        <v>1337</v>
      </c>
      <c r="C6" s="595">
        <v>30</v>
      </c>
      <c r="D6" s="596">
        <v>29</v>
      </c>
    </row>
    <row r="7" spans="1:6" ht="11" thickBot="1">
      <c r="A7" s="594">
        <v>4</v>
      </c>
      <c r="B7" s="594" t="s">
        <v>1338</v>
      </c>
      <c r="C7" s="595">
        <v>42</v>
      </c>
      <c r="D7" s="596">
        <v>47</v>
      </c>
    </row>
    <row r="8" spans="1:6" ht="11.15" customHeight="1" thickBot="1">
      <c r="A8" s="1180" t="s">
        <v>1339</v>
      </c>
      <c r="B8" s="1181"/>
      <c r="C8" s="592"/>
      <c r="D8" s="593"/>
    </row>
    <row r="9" spans="1:6" ht="11" thickBot="1">
      <c r="A9" s="594">
        <v>5</v>
      </c>
      <c r="B9" s="594" t="s">
        <v>1335</v>
      </c>
      <c r="C9" s="595">
        <v>175</v>
      </c>
      <c r="D9" s="596">
        <v>175</v>
      </c>
    </row>
    <row r="10" spans="1:6" ht="11" thickBot="1">
      <c r="A10" s="594">
        <v>6</v>
      </c>
      <c r="B10" s="594" t="s">
        <v>1336</v>
      </c>
      <c r="C10" s="595">
        <v>118</v>
      </c>
      <c r="D10" s="596">
        <v>109</v>
      </c>
    </row>
    <row r="11" spans="1:6" ht="11" thickBot="1">
      <c r="A11" s="594">
        <v>7</v>
      </c>
      <c r="B11" s="594" t="s">
        <v>1337</v>
      </c>
      <c r="C11" s="595">
        <v>74</v>
      </c>
      <c r="D11" s="596">
        <v>56</v>
      </c>
    </row>
    <row r="12" spans="1:6" ht="11" thickBot="1">
      <c r="A12" s="594">
        <v>8</v>
      </c>
      <c r="B12" s="594" t="s">
        <v>1338</v>
      </c>
      <c r="C12" s="595">
        <v>109</v>
      </c>
      <c r="D12" s="596">
        <v>98</v>
      </c>
    </row>
    <row r="13" spans="1:6" ht="11.15" customHeight="1" thickBot="1">
      <c r="A13" s="1180" t="s">
        <v>1340</v>
      </c>
      <c r="B13" s="1181"/>
      <c r="C13" s="592"/>
      <c r="D13" s="593"/>
    </row>
    <row r="14" spans="1:6" ht="11" thickBot="1">
      <c r="A14" s="594">
        <v>9</v>
      </c>
      <c r="B14" s="594" t="s">
        <v>1335</v>
      </c>
      <c r="C14" s="595">
        <v>288</v>
      </c>
      <c r="D14" s="596">
        <v>232</v>
      </c>
    </row>
    <row r="15" spans="1:6" ht="11" thickBot="1">
      <c r="A15" s="594">
        <v>10</v>
      </c>
      <c r="B15" s="594" t="s">
        <v>1336</v>
      </c>
      <c r="C15" s="595">
        <v>128</v>
      </c>
      <c r="D15" s="596">
        <v>125</v>
      </c>
    </row>
    <row r="16" spans="1:6" ht="11" thickBot="1">
      <c r="A16" s="594">
        <v>11</v>
      </c>
      <c r="B16" s="594" t="s">
        <v>1337</v>
      </c>
      <c r="C16" s="595">
        <v>46</v>
      </c>
      <c r="D16" s="596">
        <v>64</v>
      </c>
    </row>
    <row r="17" spans="1:4" ht="11" thickBot="1">
      <c r="A17" s="594">
        <v>12</v>
      </c>
      <c r="B17" s="594" t="s">
        <v>1338</v>
      </c>
      <c r="C17" s="595">
        <v>91</v>
      </c>
      <c r="D17" s="596">
        <v>100</v>
      </c>
    </row>
    <row r="18" spans="1:4" ht="11.15" customHeight="1" thickBot="1">
      <c r="A18" s="1180" t="s">
        <v>1341</v>
      </c>
      <c r="B18" s="1181"/>
      <c r="C18" s="592"/>
      <c r="D18" s="593"/>
    </row>
    <row r="19" spans="1:4" ht="11" thickBot="1">
      <c r="A19" s="594">
        <v>13</v>
      </c>
      <c r="B19" s="594" t="s">
        <v>1335</v>
      </c>
      <c r="C19" s="595" t="s">
        <v>1342</v>
      </c>
      <c r="D19" s="596" t="s">
        <v>1342</v>
      </c>
    </row>
    <row r="20" spans="1:4" ht="11" thickBot="1">
      <c r="A20" s="594">
        <v>14</v>
      </c>
      <c r="B20" s="594" t="s">
        <v>1336</v>
      </c>
      <c r="C20" s="595" t="s">
        <v>1342</v>
      </c>
      <c r="D20" s="596" t="s">
        <v>1342</v>
      </c>
    </row>
    <row r="21" spans="1:4" ht="11" thickBot="1">
      <c r="A21" s="594">
        <v>15</v>
      </c>
      <c r="B21" s="594" t="s">
        <v>1337</v>
      </c>
      <c r="C21" s="595" t="s">
        <v>1342</v>
      </c>
      <c r="D21" s="596" t="s">
        <v>1342</v>
      </c>
    </row>
    <row r="22" spans="1:4" ht="11" thickBot="1">
      <c r="A22" s="594">
        <v>16</v>
      </c>
      <c r="B22" s="594" t="s">
        <v>1338</v>
      </c>
      <c r="C22" s="595" t="s">
        <v>1342</v>
      </c>
      <c r="D22" s="596" t="s">
        <v>1342</v>
      </c>
    </row>
    <row r="25" spans="1:4">
      <c r="A25" s="2"/>
      <c r="D25" s="346"/>
    </row>
    <row r="26" spans="1:4" ht="10.75" customHeight="1">
      <c r="A26" s="2"/>
      <c r="D26" s="346"/>
    </row>
    <row r="27" spans="1:4" ht="10.75" customHeight="1">
      <c r="A27" s="2"/>
      <c r="D27" s="346"/>
    </row>
    <row r="28" spans="1:4" ht="10.75" customHeight="1">
      <c r="A28" s="2"/>
      <c r="D28" s="346"/>
    </row>
    <row r="29" spans="1:4" ht="10.75" customHeight="1">
      <c r="A29" s="2"/>
      <c r="D29" s="346"/>
    </row>
  </sheetData>
  <mergeCells count="5">
    <mergeCell ref="A2:B2"/>
    <mergeCell ref="A3:B3"/>
    <mergeCell ref="A8:B8"/>
    <mergeCell ref="A13:B13"/>
    <mergeCell ref="A18:B18"/>
  </mergeCells>
  <hyperlinks>
    <hyperlink ref="F1" location="Index!A1" display="Index" xr:uid="{00538134-8D8A-4682-BA7F-0AD0ACFD17C5}"/>
  </hyperlinks>
  <pageMargins left="0.70866141732283472" right="0.70866141732283472" top="0.74803149606299213" bottom="0.74803149606299213" header="0.31496062992125984" footer="0.31496062992125984"/>
  <pageSetup paperSize="9" scale="62" orientation="landscape" r:id="rId1"/>
  <headerFooter>
    <oddHeader>&amp;CEN
Annex XXIX</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7B601-0D35-4136-BE9A-E3C2DB19D400}">
  <sheetPr>
    <pageSetUpPr fitToPage="1"/>
  </sheetPr>
  <dimension ref="A1:K22"/>
  <sheetViews>
    <sheetView showGridLines="0" zoomScaleNormal="100" workbookViewId="0">
      <selection activeCell="L15" sqref="L15"/>
    </sheetView>
  </sheetViews>
  <sheetFormatPr defaultColWidth="11.453125" defaultRowHeight="14.5"/>
  <cols>
    <col min="1" max="9" width="10.90625" customWidth="1"/>
    <col min="11" max="11" width="7.54296875" customWidth="1"/>
  </cols>
  <sheetData>
    <row r="1" spans="1:11">
      <c r="A1" s="11" t="s">
        <v>1343</v>
      </c>
      <c r="B1" s="11"/>
      <c r="C1" s="11"/>
      <c r="D1" s="11"/>
      <c r="E1" s="11"/>
      <c r="F1" s="11"/>
      <c r="G1" s="11"/>
      <c r="H1" s="11"/>
      <c r="I1" s="11"/>
      <c r="K1" s="11" t="s">
        <v>143</v>
      </c>
    </row>
    <row r="18" spans="1:8">
      <c r="A18" s="597" t="s">
        <v>1344</v>
      </c>
      <c r="B18" s="598"/>
      <c r="C18" s="598"/>
      <c r="D18" s="598"/>
      <c r="E18" s="598"/>
      <c r="F18" s="598"/>
      <c r="G18" s="598"/>
      <c r="H18" s="598"/>
    </row>
    <row r="19" spans="1:8" ht="14.5" customHeight="1">
      <c r="A19" s="1182" t="s">
        <v>1742</v>
      </c>
      <c r="B19" s="1183"/>
      <c r="C19" s="1183"/>
      <c r="D19" s="1183"/>
      <c r="E19" s="1183"/>
      <c r="F19" s="1183"/>
      <c r="G19" s="1183"/>
      <c r="H19" s="1184"/>
    </row>
    <row r="20" spans="1:8">
      <c r="A20" s="1185"/>
      <c r="B20" s="1186"/>
      <c r="C20" s="1186"/>
      <c r="D20" s="1186"/>
      <c r="E20" s="1186"/>
      <c r="F20" s="1186"/>
      <c r="G20" s="1186"/>
      <c r="H20" s="1187"/>
    </row>
    <row r="21" spans="1:8">
      <c r="A21" s="1185"/>
      <c r="B21" s="1186"/>
      <c r="C21" s="1186"/>
      <c r="D21" s="1186"/>
      <c r="E21" s="1186"/>
      <c r="F21" s="1186"/>
      <c r="G21" s="1186"/>
      <c r="H21" s="1187"/>
    </row>
    <row r="22" spans="1:8">
      <c r="A22" s="1188"/>
      <c r="B22" s="1189"/>
      <c r="C22" s="1189"/>
      <c r="D22" s="1189"/>
      <c r="E22" s="1189"/>
      <c r="F22" s="1189"/>
      <c r="G22" s="1189"/>
      <c r="H22" s="1190"/>
    </row>
  </sheetData>
  <mergeCells count="1">
    <mergeCell ref="A19:H22"/>
  </mergeCells>
  <hyperlinks>
    <hyperlink ref="K1" location="Index!A1" display="Index" xr:uid="{97FF9C9F-4272-42F8-998A-714B59B4EB50}"/>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4722-7E26-4243-9F7B-FEF425520D01}">
  <dimension ref="A1:H23"/>
  <sheetViews>
    <sheetView zoomScaleNormal="100" workbookViewId="0">
      <selection activeCell="B38" sqref="B38"/>
    </sheetView>
  </sheetViews>
  <sheetFormatPr defaultColWidth="9.1796875" defaultRowHeight="10.5"/>
  <cols>
    <col min="1" max="1" width="5" style="552" customWidth="1"/>
    <col min="2" max="2" width="23.453125" style="552" customWidth="1"/>
    <col min="3" max="6" width="15.453125" style="552" customWidth="1"/>
    <col min="7" max="16384" width="9.1796875" style="552"/>
  </cols>
  <sheetData>
    <row r="1" spans="1:8">
      <c r="A1" s="11" t="s">
        <v>1345</v>
      </c>
      <c r="B1" s="11"/>
      <c r="C1" s="11"/>
      <c r="D1" s="11"/>
      <c r="E1" s="11"/>
      <c r="F1" s="11"/>
      <c r="H1" s="11" t="s">
        <v>143</v>
      </c>
    </row>
    <row r="2" spans="1:8" ht="10.5" customHeight="1">
      <c r="A2" s="1171" t="s">
        <v>296</v>
      </c>
      <c r="B2" s="1172"/>
      <c r="C2" s="1193" t="s">
        <v>1346</v>
      </c>
      <c r="D2" s="1194"/>
      <c r="E2" s="1193" t="s">
        <v>1347</v>
      </c>
      <c r="F2" s="1194"/>
    </row>
    <row r="3" spans="1:8">
      <c r="A3" s="1191" t="s">
        <v>1348</v>
      </c>
      <c r="B3" s="1192"/>
      <c r="C3" s="599" t="s">
        <v>1349</v>
      </c>
      <c r="D3" s="599" t="s">
        <v>1350</v>
      </c>
      <c r="E3" s="599" t="s">
        <v>1349</v>
      </c>
      <c r="F3" s="599" t="s">
        <v>1350</v>
      </c>
    </row>
    <row r="4" spans="1:8">
      <c r="A4" s="600">
        <v>1</v>
      </c>
      <c r="B4" s="601" t="s">
        <v>1351</v>
      </c>
      <c r="C4" s="602">
        <v>-4991</v>
      </c>
      <c r="D4" s="602">
        <v>-4216</v>
      </c>
      <c r="E4" s="654">
        <v>295</v>
      </c>
      <c r="F4" s="654">
        <v>394</v>
      </c>
    </row>
    <row r="5" spans="1:8">
      <c r="A5" s="600">
        <v>2</v>
      </c>
      <c r="B5" s="603" t="s">
        <v>1352</v>
      </c>
      <c r="C5" s="95">
        <v>1219</v>
      </c>
      <c r="D5" s="95">
        <v>438</v>
      </c>
      <c r="E5" s="95">
        <v>-654</v>
      </c>
      <c r="F5" s="95">
        <v>-846</v>
      </c>
    </row>
    <row r="6" spans="1:8">
      <c r="A6" s="600">
        <v>3</v>
      </c>
      <c r="B6" s="601" t="s">
        <v>1353</v>
      </c>
      <c r="C6" s="95">
        <v>-188</v>
      </c>
      <c r="D6" s="95">
        <v>-429</v>
      </c>
      <c r="E6" s="605"/>
      <c r="F6" s="605"/>
    </row>
    <row r="7" spans="1:8">
      <c r="A7" s="600">
        <v>4</v>
      </c>
      <c r="B7" s="601" t="s">
        <v>1354</v>
      </c>
      <c r="C7" s="95">
        <v>-1068</v>
      </c>
      <c r="D7" s="95">
        <v>-920</v>
      </c>
      <c r="E7" s="605"/>
      <c r="F7" s="605"/>
    </row>
    <row r="8" spans="1:8">
      <c r="A8" s="600">
        <v>5</v>
      </c>
      <c r="B8" s="601" t="s">
        <v>1355</v>
      </c>
      <c r="C8" s="604">
        <v>-2216</v>
      </c>
      <c r="D8" s="604">
        <v>-1632</v>
      </c>
      <c r="E8" s="605"/>
      <c r="F8" s="605"/>
    </row>
    <row r="9" spans="1:8">
      <c r="A9" s="606">
        <v>6</v>
      </c>
      <c r="B9" s="601" t="s">
        <v>1356</v>
      </c>
      <c r="C9" s="95">
        <v>1303</v>
      </c>
      <c r="D9" s="95">
        <v>915</v>
      </c>
      <c r="E9" s="605"/>
      <c r="F9" s="605"/>
    </row>
    <row r="12" spans="1:8" ht="11.25" customHeight="1"/>
    <row r="13" spans="1:8" ht="11.25" customHeight="1"/>
    <row r="14" spans="1:8" ht="11.25" customHeight="1"/>
    <row r="15" spans="1:8">
      <c r="A15" s="11" t="s">
        <v>1345</v>
      </c>
      <c r="B15" s="11"/>
      <c r="C15" s="11"/>
      <c r="D15" s="11"/>
      <c r="E15" s="11"/>
      <c r="F15" s="11"/>
    </row>
    <row r="16" spans="1:8" ht="10.5" customHeight="1">
      <c r="A16" s="1171" t="s">
        <v>503</v>
      </c>
      <c r="B16" s="1172"/>
      <c r="C16" s="1193" t="s">
        <v>1346</v>
      </c>
      <c r="D16" s="1194"/>
      <c r="E16" s="1193" t="s">
        <v>1357</v>
      </c>
      <c r="F16" s="1194"/>
    </row>
    <row r="17" spans="1:6">
      <c r="A17" s="1191" t="s">
        <v>1348</v>
      </c>
      <c r="B17" s="1192"/>
      <c r="C17" s="599" t="s">
        <v>1349</v>
      </c>
      <c r="D17" s="599" t="s">
        <v>1350</v>
      </c>
      <c r="E17" s="599" t="s">
        <v>1349</v>
      </c>
      <c r="F17" s="599" t="s">
        <v>1350</v>
      </c>
    </row>
    <row r="18" spans="1:6">
      <c r="A18" s="600">
        <v>1</v>
      </c>
      <c r="B18" s="601" t="s">
        <v>1351</v>
      </c>
      <c r="C18" s="607">
        <v>-4216</v>
      </c>
      <c r="D18" s="221">
        <v>-3711</v>
      </c>
      <c r="E18" s="464">
        <v>394</v>
      </c>
      <c r="F18" s="221">
        <v>462</v>
      </c>
    </row>
    <row r="19" spans="1:6">
      <c r="A19" s="600">
        <v>2</v>
      </c>
      <c r="B19" s="603" t="s">
        <v>1352</v>
      </c>
      <c r="C19" s="607">
        <v>438</v>
      </c>
      <c r="D19" s="221">
        <v>746</v>
      </c>
      <c r="E19" s="464">
        <v>-846</v>
      </c>
      <c r="F19" s="221">
        <v>-1112</v>
      </c>
    </row>
    <row r="20" spans="1:6">
      <c r="A20" s="600">
        <v>3</v>
      </c>
      <c r="B20" s="601" t="s">
        <v>1353</v>
      </c>
      <c r="C20" s="607">
        <v>-429</v>
      </c>
      <c r="D20" s="221">
        <v>-165</v>
      </c>
      <c r="E20" s="608" t="s">
        <v>297</v>
      </c>
      <c r="F20" s="608" t="s">
        <v>297</v>
      </c>
    </row>
    <row r="21" spans="1:6">
      <c r="A21" s="600">
        <v>4</v>
      </c>
      <c r="B21" s="601" t="s">
        <v>1354</v>
      </c>
      <c r="C21" s="607">
        <v>-920</v>
      </c>
      <c r="D21" s="221">
        <v>-986</v>
      </c>
      <c r="E21" s="608" t="s">
        <v>297</v>
      </c>
      <c r="F21" s="608" t="s">
        <v>297</v>
      </c>
    </row>
    <row r="22" spans="1:6">
      <c r="A22" s="600">
        <v>5</v>
      </c>
      <c r="B22" s="601" t="s">
        <v>1355</v>
      </c>
      <c r="C22" s="607">
        <v>-1632</v>
      </c>
      <c r="D22" s="221">
        <v>-1739</v>
      </c>
      <c r="E22" s="608" t="s">
        <v>297</v>
      </c>
      <c r="F22" s="608" t="s">
        <v>297</v>
      </c>
    </row>
    <row r="23" spans="1:6">
      <c r="A23" s="606">
        <v>6</v>
      </c>
      <c r="B23" s="601" t="s">
        <v>1356</v>
      </c>
      <c r="C23" s="607">
        <v>915</v>
      </c>
      <c r="D23" s="221">
        <v>793</v>
      </c>
      <c r="E23" s="608" t="s">
        <v>297</v>
      </c>
      <c r="F23" s="608" t="s">
        <v>297</v>
      </c>
    </row>
  </sheetData>
  <mergeCells count="8">
    <mergeCell ref="A17:B17"/>
    <mergeCell ref="A2:B2"/>
    <mergeCell ref="C2:D2"/>
    <mergeCell ref="E2:F2"/>
    <mergeCell ref="A3:B3"/>
    <mergeCell ref="A16:B16"/>
    <mergeCell ref="C16:D16"/>
    <mergeCell ref="E16:F16"/>
  </mergeCells>
  <hyperlinks>
    <hyperlink ref="H1" location="Index!A1" display="Index" xr:uid="{1B7C05DE-95B2-492A-BE00-A3E46D876639}"/>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2941A-465E-425B-AB40-7EA1CF1B53BE}">
  <dimension ref="A1:N43"/>
  <sheetViews>
    <sheetView showGridLines="0" zoomScaleNormal="100" workbookViewId="0">
      <selection activeCell="P21" sqref="P21"/>
    </sheetView>
  </sheetViews>
  <sheetFormatPr defaultColWidth="9.1796875" defaultRowHeight="10.5"/>
  <cols>
    <col min="1" max="1" width="5.54296875" style="2" customWidth="1"/>
    <col min="2" max="2" width="26.54296875" style="2" customWidth="1"/>
    <col min="3" max="12" width="21.453125" style="2" customWidth="1"/>
    <col min="13" max="16384" width="9.1796875" style="2"/>
  </cols>
  <sheetData>
    <row r="1" spans="1:14">
      <c r="A1" s="11" t="s">
        <v>1358</v>
      </c>
      <c r="B1" s="11"/>
      <c r="C1" s="11"/>
      <c r="D1" s="11"/>
      <c r="E1" s="11"/>
      <c r="F1" s="11"/>
      <c r="G1" s="11"/>
      <c r="H1" s="11"/>
      <c r="I1" s="11"/>
      <c r="J1" s="11"/>
      <c r="K1" s="11"/>
      <c r="L1" s="11"/>
      <c r="N1" s="11" t="s">
        <v>143</v>
      </c>
    </row>
    <row r="2" spans="1:14">
      <c r="D2" s="1198" t="s">
        <v>1359</v>
      </c>
      <c r="E2" s="1198"/>
      <c r="F2" s="1198"/>
      <c r="G2" s="1198"/>
      <c r="H2" s="48"/>
      <c r="I2" s="1199" t="s">
        <v>1360</v>
      </c>
      <c r="J2" s="1200"/>
      <c r="K2" s="1200"/>
      <c r="L2" s="1201"/>
    </row>
    <row r="3" spans="1:14">
      <c r="A3" s="28" t="s">
        <v>320</v>
      </c>
      <c r="B3" s="49"/>
      <c r="C3" s="50">
        <v>45838</v>
      </c>
      <c r="D3" s="50">
        <v>45747</v>
      </c>
      <c r="E3" s="50">
        <v>45657</v>
      </c>
      <c r="F3" s="50">
        <v>45565</v>
      </c>
      <c r="G3" s="50">
        <v>45473</v>
      </c>
      <c r="H3" s="50">
        <v>45838</v>
      </c>
      <c r="I3" s="50">
        <v>45747</v>
      </c>
      <c r="J3" s="50">
        <v>45657</v>
      </c>
      <c r="K3" s="50">
        <v>45565</v>
      </c>
      <c r="L3" s="50">
        <v>45473</v>
      </c>
    </row>
    <row r="4" spans="1:14" ht="21">
      <c r="A4" s="28" t="s">
        <v>322</v>
      </c>
      <c r="B4" s="51" t="s">
        <v>1361</v>
      </c>
      <c r="C4" s="52">
        <v>12</v>
      </c>
      <c r="D4" s="52">
        <v>12</v>
      </c>
      <c r="E4" s="53">
        <v>12</v>
      </c>
      <c r="F4" s="53">
        <v>12</v>
      </c>
      <c r="G4" s="53">
        <v>12</v>
      </c>
      <c r="H4" s="53">
        <v>12</v>
      </c>
      <c r="I4" s="53">
        <v>12</v>
      </c>
      <c r="J4" s="53">
        <v>12</v>
      </c>
      <c r="K4" s="53">
        <v>12</v>
      </c>
      <c r="L4" s="53">
        <v>12</v>
      </c>
    </row>
    <row r="5" spans="1:14" ht="15" customHeight="1">
      <c r="A5" s="1202" t="s">
        <v>1362</v>
      </c>
      <c r="B5" s="1203"/>
      <c r="C5" s="1203"/>
      <c r="D5" s="1203"/>
      <c r="E5" s="1203"/>
      <c r="F5" s="1203"/>
      <c r="G5" s="1203"/>
      <c r="H5" s="1203"/>
      <c r="I5" s="1203"/>
      <c r="J5" s="1203"/>
      <c r="K5" s="1203"/>
      <c r="L5" s="1204"/>
    </row>
    <row r="6" spans="1:14">
      <c r="A6" s="54">
        <v>1</v>
      </c>
      <c r="B6" s="51" t="s">
        <v>1363</v>
      </c>
      <c r="C6" s="1205"/>
      <c r="D6" s="1206"/>
      <c r="E6" s="1206"/>
      <c r="F6" s="1206"/>
      <c r="G6" s="1207"/>
      <c r="H6" s="728">
        <v>201494</v>
      </c>
      <c r="I6" s="55">
        <v>198791</v>
      </c>
      <c r="J6" s="55">
        <v>194281</v>
      </c>
      <c r="K6" s="55">
        <v>194333</v>
      </c>
      <c r="L6" s="55">
        <v>193668</v>
      </c>
    </row>
    <row r="7" spans="1:14" ht="15" customHeight="1">
      <c r="A7" s="1202" t="s">
        <v>1364</v>
      </c>
      <c r="B7" s="1203"/>
      <c r="C7" s="1203"/>
      <c r="D7" s="1203"/>
      <c r="E7" s="1203"/>
      <c r="F7" s="1203"/>
      <c r="G7" s="1203"/>
      <c r="H7" s="1203"/>
      <c r="I7" s="1203"/>
      <c r="J7" s="1203"/>
      <c r="K7" s="1203"/>
      <c r="L7" s="1204"/>
    </row>
    <row r="8" spans="1:14" ht="21">
      <c r="A8" s="54">
        <v>2</v>
      </c>
      <c r="B8" s="51" t="s">
        <v>1365</v>
      </c>
      <c r="C8" s="135">
        <v>522281</v>
      </c>
      <c r="D8" s="55">
        <v>513358</v>
      </c>
      <c r="E8" s="55">
        <v>505763</v>
      </c>
      <c r="F8" s="55">
        <v>500114</v>
      </c>
      <c r="G8" s="55">
        <v>496820</v>
      </c>
      <c r="H8" s="135">
        <v>34056</v>
      </c>
      <c r="I8" s="55">
        <v>32808</v>
      </c>
      <c r="J8" s="55">
        <v>31929</v>
      </c>
      <c r="K8" s="55">
        <v>31617</v>
      </c>
      <c r="L8" s="55">
        <v>31819</v>
      </c>
    </row>
    <row r="9" spans="1:14">
      <c r="A9" s="54">
        <v>3</v>
      </c>
      <c r="B9" s="56" t="s">
        <v>1366</v>
      </c>
      <c r="C9" s="135">
        <v>361566</v>
      </c>
      <c r="D9" s="55">
        <v>360721</v>
      </c>
      <c r="E9" s="55">
        <v>359800</v>
      </c>
      <c r="F9" s="55">
        <v>358660</v>
      </c>
      <c r="G9" s="55">
        <v>361473</v>
      </c>
      <c r="H9" s="135">
        <v>18078</v>
      </c>
      <c r="I9" s="55">
        <v>18036</v>
      </c>
      <c r="J9" s="55">
        <v>17990</v>
      </c>
      <c r="K9" s="55">
        <v>17933</v>
      </c>
      <c r="L9" s="55">
        <v>18074</v>
      </c>
    </row>
    <row r="10" spans="1:14">
      <c r="A10" s="54">
        <v>4</v>
      </c>
      <c r="B10" s="56" t="s">
        <v>1367</v>
      </c>
      <c r="C10" s="135">
        <v>116208</v>
      </c>
      <c r="D10" s="55">
        <v>108145</v>
      </c>
      <c r="E10" s="55">
        <v>102144</v>
      </c>
      <c r="F10" s="55">
        <v>99792</v>
      </c>
      <c r="G10" s="55">
        <v>98758</v>
      </c>
      <c r="H10" s="135">
        <v>14064</v>
      </c>
      <c r="I10" s="55">
        <v>12867</v>
      </c>
      <c r="J10" s="55">
        <v>12054</v>
      </c>
      <c r="K10" s="55">
        <v>11810</v>
      </c>
      <c r="L10" s="55">
        <v>11755</v>
      </c>
    </row>
    <row r="11" spans="1:14">
      <c r="A11" s="54">
        <v>5</v>
      </c>
      <c r="B11" s="51" t="s">
        <v>1368</v>
      </c>
      <c r="C11" s="135">
        <v>412931</v>
      </c>
      <c r="D11" s="55">
        <v>407576</v>
      </c>
      <c r="E11" s="55">
        <v>402522</v>
      </c>
      <c r="F11" s="55">
        <v>401128</v>
      </c>
      <c r="G11" s="55">
        <v>407110</v>
      </c>
      <c r="H11" s="135">
        <v>148192</v>
      </c>
      <c r="I11" s="55">
        <v>145326</v>
      </c>
      <c r="J11" s="55">
        <v>141525</v>
      </c>
      <c r="K11" s="55">
        <v>139467</v>
      </c>
      <c r="L11" s="55">
        <v>140400</v>
      </c>
    </row>
    <row r="12" spans="1:14" ht="31.5">
      <c r="A12" s="54">
        <v>6</v>
      </c>
      <c r="B12" s="56" t="s">
        <v>1369</v>
      </c>
      <c r="C12" s="135">
        <v>289786</v>
      </c>
      <c r="D12" s="55">
        <v>287417</v>
      </c>
      <c r="E12" s="55">
        <v>287387</v>
      </c>
      <c r="F12" s="55">
        <v>290033</v>
      </c>
      <c r="G12" s="55">
        <v>297788</v>
      </c>
      <c r="H12" s="135">
        <v>72282</v>
      </c>
      <c r="I12" s="55">
        <v>71691</v>
      </c>
      <c r="J12" s="55">
        <v>71686</v>
      </c>
      <c r="K12" s="55">
        <v>72352</v>
      </c>
      <c r="L12" s="55">
        <v>74295</v>
      </c>
    </row>
    <row r="13" spans="1:14" ht="21">
      <c r="A13" s="54">
        <v>7</v>
      </c>
      <c r="B13" s="56" t="s">
        <v>1370</v>
      </c>
      <c r="C13" s="135">
        <v>115456</v>
      </c>
      <c r="D13" s="55">
        <v>113081</v>
      </c>
      <c r="E13" s="55">
        <v>108511</v>
      </c>
      <c r="F13" s="55">
        <v>104740</v>
      </c>
      <c r="G13" s="55">
        <v>102945</v>
      </c>
      <c r="H13" s="135">
        <v>68220</v>
      </c>
      <c r="I13" s="55">
        <v>66557</v>
      </c>
      <c r="J13" s="55">
        <v>63214</v>
      </c>
      <c r="K13" s="55">
        <v>60761</v>
      </c>
      <c r="L13" s="55">
        <v>59728</v>
      </c>
    </row>
    <row r="14" spans="1:14">
      <c r="A14" s="54">
        <v>8</v>
      </c>
      <c r="B14" s="56" t="s">
        <v>1371</v>
      </c>
      <c r="C14" s="135">
        <v>7690</v>
      </c>
      <c r="D14" s="55">
        <v>7078</v>
      </c>
      <c r="E14" s="55">
        <v>6624</v>
      </c>
      <c r="F14" s="55">
        <v>6354</v>
      </c>
      <c r="G14" s="55">
        <v>6377</v>
      </c>
      <c r="H14" s="135">
        <v>7690</v>
      </c>
      <c r="I14" s="55">
        <v>7078</v>
      </c>
      <c r="J14" s="55">
        <v>6624</v>
      </c>
      <c r="K14" s="55">
        <v>6354</v>
      </c>
      <c r="L14" s="55">
        <v>6377</v>
      </c>
    </row>
    <row r="15" spans="1:14">
      <c r="A15" s="54">
        <v>9</v>
      </c>
      <c r="B15" s="56" t="s">
        <v>1372</v>
      </c>
      <c r="C15" s="1195"/>
      <c r="D15" s="1196"/>
      <c r="E15" s="1196"/>
      <c r="F15" s="1196"/>
      <c r="G15" s="1197"/>
      <c r="H15" s="136">
        <v>11026</v>
      </c>
      <c r="I15" s="52">
        <v>11560</v>
      </c>
      <c r="J15" s="52">
        <v>12110</v>
      </c>
      <c r="K15" s="52">
        <v>12576</v>
      </c>
      <c r="L15" s="52">
        <v>13208</v>
      </c>
    </row>
    <row r="16" spans="1:14">
      <c r="A16" s="54">
        <v>10</v>
      </c>
      <c r="B16" s="51" t="s">
        <v>1373</v>
      </c>
      <c r="C16" s="135">
        <v>166805</v>
      </c>
      <c r="D16" s="55">
        <v>165999</v>
      </c>
      <c r="E16" s="55">
        <v>164148</v>
      </c>
      <c r="F16" s="55">
        <v>162004</v>
      </c>
      <c r="G16" s="55">
        <v>159671</v>
      </c>
      <c r="H16" s="136">
        <v>33378</v>
      </c>
      <c r="I16" s="52">
        <v>33027</v>
      </c>
      <c r="J16" s="52">
        <v>32447</v>
      </c>
      <c r="K16" s="52">
        <v>31721</v>
      </c>
      <c r="L16" s="52">
        <v>31292</v>
      </c>
    </row>
    <row r="17" spans="1:12" ht="31.5">
      <c r="A17" s="54">
        <v>11</v>
      </c>
      <c r="B17" s="56" t="s">
        <v>1374</v>
      </c>
      <c r="C17" s="135">
        <v>11198</v>
      </c>
      <c r="D17" s="55">
        <v>10946</v>
      </c>
      <c r="E17" s="55">
        <v>10588</v>
      </c>
      <c r="F17" s="55">
        <v>10132</v>
      </c>
      <c r="G17" s="55">
        <v>9990</v>
      </c>
      <c r="H17" s="136">
        <v>11198</v>
      </c>
      <c r="I17" s="52">
        <v>10946</v>
      </c>
      <c r="J17" s="52">
        <v>10588</v>
      </c>
      <c r="K17" s="52">
        <v>10132</v>
      </c>
      <c r="L17" s="52">
        <v>9990</v>
      </c>
    </row>
    <row r="18" spans="1:12" ht="21">
      <c r="A18" s="54">
        <v>12</v>
      </c>
      <c r="B18" s="56" t="s">
        <v>1375</v>
      </c>
      <c r="C18" s="135">
        <v>940</v>
      </c>
      <c r="D18" s="55">
        <v>736</v>
      </c>
      <c r="E18" s="55">
        <v>681</v>
      </c>
      <c r="F18" s="55">
        <v>642</v>
      </c>
      <c r="G18" s="55">
        <v>705</v>
      </c>
      <c r="H18" s="136">
        <v>940</v>
      </c>
      <c r="I18" s="52">
        <v>736</v>
      </c>
      <c r="J18" s="52">
        <v>681</v>
      </c>
      <c r="K18" s="52">
        <v>642</v>
      </c>
      <c r="L18" s="52">
        <v>705</v>
      </c>
    </row>
    <row r="19" spans="1:12">
      <c r="A19" s="54">
        <v>13</v>
      </c>
      <c r="B19" s="56" t="s">
        <v>1376</v>
      </c>
      <c r="C19" s="135">
        <v>154666</v>
      </c>
      <c r="D19" s="55">
        <v>154317</v>
      </c>
      <c r="E19" s="55">
        <v>152879</v>
      </c>
      <c r="F19" s="55">
        <v>151229</v>
      </c>
      <c r="G19" s="55">
        <v>148977</v>
      </c>
      <c r="H19" s="136">
        <v>21240</v>
      </c>
      <c r="I19" s="52">
        <v>21345</v>
      </c>
      <c r="J19" s="52">
        <v>21178</v>
      </c>
      <c r="K19" s="52">
        <v>20946</v>
      </c>
      <c r="L19" s="52">
        <v>20597</v>
      </c>
    </row>
    <row r="20" spans="1:12">
      <c r="A20" s="54">
        <v>14</v>
      </c>
      <c r="B20" s="51" t="s">
        <v>1377</v>
      </c>
      <c r="C20" s="135">
        <v>10326</v>
      </c>
      <c r="D20" s="55">
        <v>10891</v>
      </c>
      <c r="E20" s="55">
        <v>11373</v>
      </c>
      <c r="F20" s="55">
        <v>11753</v>
      </c>
      <c r="G20" s="55">
        <v>11754</v>
      </c>
      <c r="H20" s="136">
        <v>9181</v>
      </c>
      <c r="I20" s="52">
        <v>9752</v>
      </c>
      <c r="J20" s="52">
        <v>10291</v>
      </c>
      <c r="K20" s="52">
        <v>10718</v>
      </c>
      <c r="L20" s="52">
        <v>10708</v>
      </c>
    </row>
    <row r="21" spans="1:12">
      <c r="A21" s="54">
        <v>15</v>
      </c>
      <c r="B21" s="51" t="s">
        <v>1378</v>
      </c>
      <c r="C21" s="135">
        <v>146336</v>
      </c>
      <c r="D21" s="55">
        <v>145676</v>
      </c>
      <c r="E21" s="55">
        <v>144327</v>
      </c>
      <c r="F21" s="55">
        <v>143097</v>
      </c>
      <c r="G21" s="55">
        <v>142830</v>
      </c>
      <c r="H21" s="136">
        <v>7135</v>
      </c>
      <c r="I21" s="52">
        <v>6710</v>
      </c>
      <c r="J21" s="52">
        <v>6340</v>
      </c>
      <c r="K21" s="52">
        <v>6130</v>
      </c>
      <c r="L21" s="52">
        <v>6130</v>
      </c>
    </row>
    <row r="22" spans="1:12">
      <c r="A22" s="54">
        <v>16</v>
      </c>
      <c r="B22" s="51" t="s">
        <v>1379</v>
      </c>
      <c r="C22" s="1205"/>
      <c r="D22" s="1206"/>
      <c r="E22" s="1206"/>
      <c r="F22" s="1206"/>
      <c r="G22" s="1207"/>
      <c r="H22" s="535">
        <v>242968</v>
      </c>
      <c r="I22" s="52">
        <v>239183</v>
      </c>
      <c r="J22" s="52">
        <v>234642</v>
      </c>
      <c r="K22" s="52">
        <v>232228</v>
      </c>
      <c r="L22" s="52">
        <v>233557</v>
      </c>
    </row>
    <row r="23" spans="1:12" ht="10.5" customHeight="1">
      <c r="A23" s="1208" t="s">
        <v>1380</v>
      </c>
      <c r="B23" s="1209"/>
      <c r="C23" s="1209"/>
      <c r="D23" s="1209"/>
      <c r="E23" s="1209"/>
      <c r="F23" s="1209"/>
      <c r="G23" s="1209"/>
      <c r="H23" s="1209"/>
      <c r="I23" s="1209"/>
      <c r="J23" s="1209"/>
      <c r="K23" s="1209"/>
      <c r="L23" s="1210"/>
    </row>
    <row r="24" spans="1:12">
      <c r="A24" s="54">
        <v>17</v>
      </c>
      <c r="B24" s="51" t="s">
        <v>1381</v>
      </c>
      <c r="C24" s="136">
        <v>115645</v>
      </c>
      <c r="D24" s="52">
        <v>109105</v>
      </c>
      <c r="E24" s="52">
        <v>100622</v>
      </c>
      <c r="F24" s="52">
        <v>94957</v>
      </c>
      <c r="G24" s="52">
        <v>92262</v>
      </c>
      <c r="H24" s="135">
        <v>15312</v>
      </c>
      <c r="I24" s="55">
        <v>15743</v>
      </c>
      <c r="J24" s="55">
        <v>15767</v>
      </c>
      <c r="K24" s="55">
        <v>16039</v>
      </c>
      <c r="L24" s="55">
        <v>16961</v>
      </c>
    </row>
    <row r="25" spans="1:12" ht="21">
      <c r="A25" s="54">
        <v>18</v>
      </c>
      <c r="B25" s="51" t="s">
        <v>1382</v>
      </c>
      <c r="C25" s="136">
        <v>35963</v>
      </c>
      <c r="D25" s="52">
        <v>35276</v>
      </c>
      <c r="E25" s="52">
        <v>34827</v>
      </c>
      <c r="F25" s="52">
        <v>34273</v>
      </c>
      <c r="G25" s="52">
        <v>34408</v>
      </c>
      <c r="H25" s="135">
        <v>28643</v>
      </c>
      <c r="I25" s="55">
        <v>27969</v>
      </c>
      <c r="J25" s="55">
        <v>27425</v>
      </c>
      <c r="K25" s="55">
        <v>27055</v>
      </c>
      <c r="L25" s="55">
        <v>27457</v>
      </c>
    </row>
    <row r="26" spans="1:12">
      <c r="A26" s="54">
        <v>19</v>
      </c>
      <c r="B26" s="51" t="s">
        <v>1383</v>
      </c>
      <c r="C26" s="136">
        <v>250526</v>
      </c>
      <c r="D26" s="52">
        <v>248163</v>
      </c>
      <c r="E26" s="52">
        <v>248916</v>
      </c>
      <c r="F26" s="52">
        <v>252331</v>
      </c>
      <c r="G26" s="52">
        <v>260800</v>
      </c>
      <c r="H26" s="135">
        <v>55887</v>
      </c>
      <c r="I26" s="55">
        <v>55613</v>
      </c>
      <c r="J26" s="55">
        <v>55262</v>
      </c>
      <c r="K26" s="55">
        <v>55472</v>
      </c>
      <c r="L26" s="55">
        <v>56614</v>
      </c>
    </row>
    <row r="27" spans="1:12" ht="10.5" customHeight="1">
      <c r="A27" s="1211" t="s">
        <v>1384</v>
      </c>
      <c r="B27" s="1213" t="s">
        <v>1385</v>
      </c>
      <c r="C27" s="1215"/>
      <c r="D27" s="1216"/>
      <c r="E27" s="1216"/>
      <c r="F27" s="1216"/>
      <c r="G27" s="1217"/>
      <c r="H27" s="1221"/>
      <c r="I27" s="1222"/>
      <c r="J27" s="57"/>
      <c r="K27" s="57"/>
      <c r="L27" s="57"/>
    </row>
    <row r="28" spans="1:12">
      <c r="A28" s="1212"/>
      <c r="B28" s="1214"/>
      <c r="C28" s="1218"/>
      <c r="D28" s="1219"/>
      <c r="E28" s="1219"/>
      <c r="F28" s="1219"/>
      <c r="G28" s="1220"/>
      <c r="H28" s="1094"/>
      <c r="I28" s="1223"/>
      <c r="J28" s="58"/>
      <c r="K28" s="58"/>
      <c r="L28" s="58"/>
    </row>
    <row r="29" spans="1:12" ht="10.5" customHeight="1">
      <c r="A29" s="1211" t="s">
        <v>1386</v>
      </c>
      <c r="B29" s="1213" t="s">
        <v>1387</v>
      </c>
      <c r="C29" s="1215"/>
      <c r="D29" s="1216"/>
      <c r="E29" s="1216"/>
      <c r="F29" s="1216"/>
      <c r="G29" s="1217"/>
      <c r="H29" s="1221"/>
      <c r="I29" s="1222"/>
      <c r="J29" s="57"/>
      <c r="K29" s="57"/>
      <c r="L29" s="57"/>
    </row>
    <row r="30" spans="1:12">
      <c r="A30" s="1212"/>
      <c r="B30" s="1214"/>
      <c r="C30" s="1218"/>
      <c r="D30" s="1219"/>
      <c r="E30" s="1219"/>
      <c r="F30" s="1219"/>
      <c r="G30" s="1220"/>
      <c r="H30" s="1094"/>
      <c r="I30" s="1223"/>
      <c r="J30" s="58"/>
      <c r="K30" s="58"/>
      <c r="L30" s="58"/>
    </row>
    <row r="31" spans="1:12">
      <c r="A31" s="54">
        <v>20</v>
      </c>
      <c r="B31" s="51" t="s">
        <v>1388</v>
      </c>
      <c r="C31" s="135">
        <v>402134</v>
      </c>
      <c r="D31" s="55">
        <v>392544</v>
      </c>
      <c r="E31" s="55">
        <v>384364</v>
      </c>
      <c r="F31" s="55">
        <v>381560</v>
      </c>
      <c r="G31" s="55">
        <v>387469</v>
      </c>
      <c r="H31" s="136">
        <v>99842</v>
      </c>
      <c r="I31" s="136">
        <v>99325</v>
      </c>
      <c r="J31" s="52">
        <v>98454</v>
      </c>
      <c r="K31" s="52">
        <v>98566</v>
      </c>
      <c r="L31" s="52">
        <v>101032</v>
      </c>
    </row>
    <row r="32" spans="1:12" ht="10.5" customHeight="1">
      <c r="A32" s="1211" t="s">
        <v>394</v>
      </c>
      <c r="B32" s="1224" t="s">
        <v>1389</v>
      </c>
      <c r="C32" s="137"/>
      <c r="D32" s="57"/>
      <c r="E32" s="57"/>
      <c r="F32" s="57"/>
      <c r="G32" s="57"/>
      <c r="H32" s="1221"/>
      <c r="I32" s="1222"/>
      <c r="J32" s="57"/>
      <c r="K32" s="57"/>
      <c r="L32" s="57"/>
    </row>
    <row r="33" spans="1:12">
      <c r="A33" s="1212"/>
      <c r="B33" s="1225"/>
      <c r="C33" s="138"/>
      <c r="D33" s="58"/>
      <c r="E33" s="58"/>
      <c r="F33" s="58"/>
      <c r="G33" s="58"/>
      <c r="H33" s="1094"/>
      <c r="I33" s="1223"/>
      <c r="J33" s="58"/>
      <c r="K33" s="58"/>
      <c r="L33" s="58"/>
    </row>
    <row r="34" spans="1:12" ht="10.5" customHeight="1">
      <c r="A34" s="1211" t="s">
        <v>396</v>
      </c>
      <c r="B34" s="1224" t="s">
        <v>1390</v>
      </c>
      <c r="C34" s="137"/>
      <c r="D34" s="57"/>
      <c r="E34" s="57"/>
      <c r="F34" s="57"/>
      <c r="G34" s="57"/>
      <c r="H34" s="1221"/>
      <c r="I34" s="1222"/>
      <c r="J34" s="57"/>
      <c r="K34" s="57"/>
      <c r="L34" s="57"/>
    </row>
    <row r="35" spans="1:12">
      <c r="A35" s="1212"/>
      <c r="B35" s="1225"/>
      <c r="C35" s="138"/>
      <c r="D35" s="58"/>
      <c r="E35" s="58"/>
      <c r="F35" s="58"/>
      <c r="G35" s="58"/>
      <c r="H35" s="1094"/>
      <c r="I35" s="1223"/>
      <c r="J35" s="58"/>
      <c r="K35" s="58"/>
      <c r="L35" s="58"/>
    </row>
    <row r="36" spans="1:12">
      <c r="A36" s="1211" t="s">
        <v>398</v>
      </c>
      <c r="B36" s="1224" t="s">
        <v>1391</v>
      </c>
      <c r="C36" s="1234">
        <v>398668</v>
      </c>
      <c r="D36" s="1236">
        <v>389161</v>
      </c>
      <c r="E36" s="1236">
        <v>380921</v>
      </c>
      <c r="F36" s="1236">
        <v>378325</v>
      </c>
      <c r="G36" s="1236">
        <v>384070</v>
      </c>
      <c r="H36" s="1238">
        <v>99842</v>
      </c>
      <c r="I36" s="1229">
        <v>99325</v>
      </c>
      <c r="J36" s="1240">
        <v>98454</v>
      </c>
      <c r="K36" s="1240">
        <v>98566</v>
      </c>
      <c r="L36" s="1240">
        <v>101032</v>
      </c>
    </row>
    <row r="37" spans="1:12">
      <c r="A37" s="1212"/>
      <c r="B37" s="1225"/>
      <c r="C37" s="1235">
        <v>0</v>
      </c>
      <c r="D37" s="1237">
        <v>0</v>
      </c>
      <c r="E37" s="1237">
        <v>0</v>
      </c>
      <c r="F37" s="1237"/>
      <c r="G37" s="1237"/>
      <c r="H37" s="1239">
        <v>151144.49471916666</v>
      </c>
      <c r="I37" s="1230">
        <v>99476.022315833354</v>
      </c>
      <c r="J37" s="1241"/>
      <c r="K37" s="1241"/>
      <c r="L37" s="1241"/>
    </row>
    <row r="38" spans="1:12">
      <c r="A38" s="1231" t="s">
        <v>1392</v>
      </c>
      <c r="B38" s="1232"/>
      <c r="C38" s="1232"/>
      <c r="D38" s="1232"/>
      <c r="E38" s="1232"/>
      <c r="F38" s="1232"/>
      <c r="G38" s="1232"/>
      <c r="H38" s="1232"/>
      <c r="I38" s="1232"/>
      <c r="J38" s="1232"/>
      <c r="K38" s="1232"/>
      <c r="L38" s="1233"/>
    </row>
    <row r="39" spans="1:12">
      <c r="A39" s="59" t="s">
        <v>1393</v>
      </c>
      <c r="B39" s="60" t="s">
        <v>1394</v>
      </c>
      <c r="C39" s="1226"/>
      <c r="D39" s="1227"/>
      <c r="E39" s="1227"/>
      <c r="F39" s="1227"/>
      <c r="G39" s="1228"/>
      <c r="H39" s="139">
        <v>201494</v>
      </c>
      <c r="I39" s="139">
        <v>198791</v>
      </c>
      <c r="J39" s="61">
        <v>194281</v>
      </c>
      <c r="K39" s="61">
        <v>194333</v>
      </c>
      <c r="L39" s="61">
        <v>193668</v>
      </c>
    </row>
    <row r="40" spans="1:12">
      <c r="A40" s="59">
        <v>22</v>
      </c>
      <c r="B40" s="60" t="s">
        <v>1395</v>
      </c>
      <c r="C40" s="1226"/>
      <c r="D40" s="1227"/>
      <c r="E40" s="1227"/>
      <c r="F40" s="1227"/>
      <c r="G40" s="1228"/>
      <c r="H40" s="139">
        <v>143126</v>
      </c>
      <c r="I40" s="139">
        <v>139858</v>
      </c>
      <c r="J40" s="61">
        <v>136188</v>
      </c>
      <c r="K40" s="61">
        <v>133662</v>
      </c>
      <c r="L40" s="61">
        <v>132525</v>
      </c>
    </row>
    <row r="41" spans="1:12">
      <c r="A41" s="59">
        <v>23</v>
      </c>
      <c r="B41" s="60" t="s">
        <v>1396</v>
      </c>
      <c r="C41" s="1226"/>
      <c r="D41" s="1227"/>
      <c r="E41" s="1227"/>
      <c r="F41" s="1227"/>
      <c r="G41" s="1228"/>
      <c r="H41" s="63">
        <v>1.41</v>
      </c>
      <c r="I41" s="140">
        <v>1.42</v>
      </c>
      <c r="J41" s="62">
        <v>1.43</v>
      </c>
      <c r="K41" s="63">
        <v>1.46</v>
      </c>
      <c r="L41" s="62">
        <v>1.46</v>
      </c>
    </row>
    <row r="43" spans="1:12">
      <c r="A43" s="64"/>
      <c r="H43" s="465">
        <f>H22-H36</f>
        <v>143126</v>
      </c>
      <c r="I43" s="465">
        <f>I22-I36</f>
        <v>139858</v>
      </c>
    </row>
  </sheetData>
  <mergeCells count="42">
    <mergeCell ref="C40:G40"/>
    <mergeCell ref="C41:G41"/>
    <mergeCell ref="I36:I37"/>
    <mergeCell ref="A38:L38"/>
    <mergeCell ref="C39:G39"/>
    <mergeCell ref="A36:A37"/>
    <mergeCell ref="B36:B37"/>
    <mergeCell ref="C36:C37"/>
    <mergeCell ref="D36:D37"/>
    <mergeCell ref="H36:H37"/>
    <mergeCell ref="E36:E37"/>
    <mergeCell ref="F36:F37"/>
    <mergeCell ref="G36:G37"/>
    <mergeCell ref="J36:J37"/>
    <mergeCell ref="L36:L37"/>
    <mergeCell ref="K36:K37"/>
    <mergeCell ref="A34:A35"/>
    <mergeCell ref="B34:B35"/>
    <mergeCell ref="H34:H35"/>
    <mergeCell ref="I34:I35"/>
    <mergeCell ref="A32:A33"/>
    <mergeCell ref="B32:B33"/>
    <mergeCell ref="H32:H33"/>
    <mergeCell ref="I32:I33"/>
    <mergeCell ref="A29:A30"/>
    <mergeCell ref="B29:B30"/>
    <mergeCell ref="C29:G30"/>
    <mergeCell ref="H29:H30"/>
    <mergeCell ref="I29:I30"/>
    <mergeCell ref="C22:G22"/>
    <mergeCell ref="A23:L23"/>
    <mergeCell ref="A27:A28"/>
    <mergeCell ref="B27:B28"/>
    <mergeCell ref="C27:G28"/>
    <mergeCell ref="H27:H28"/>
    <mergeCell ref="I27:I28"/>
    <mergeCell ref="C15:G15"/>
    <mergeCell ref="D2:G2"/>
    <mergeCell ref="I2:L2"/>
    <mergeCell ref="A5:L5"/>
    <mergeCell ref="C6:G6"/>
    <mergeCell ref="A7:L7"/>
  </mergeCells>
  <hyperlinks>
    <hyperlink ref="N1" location="Index!A1" display="Index" xr:uid="{63FDD9B9-AFD8-4807-A6AA-04D73DAAF80D}"/>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03C0-8BB3-4F25-AE2B-D0BD02596E6A}">
  <dimension ref="A1:F9"/>
  <sheetViews>
    <sheetView showGridLines="0" zoomScaleNormal="100" workbookViewId="0">
      <selection activeCell="P21" sqref="P21"/>
    </sheetView>
  </sheetViews>
  <sheetFormatPr defaultColWidth="8.54296875" defaultRowHeight="10.5"/>
  <cols>
    <col min="1" max="1" width="8.54296875" style="2"/>
    <col min="2" max="2" width="43.81640625" style="2" customWidth="1"/>
    <col min="3" max="3" width="82.1796875" style="2" customWidth="1"/>
    <col min="4" max="16384" width="8.54296875" style="2"/>
  </cols>
  <sheetData>
    <row r="1" spans="1:6">
      <c r="A1" s="11" t="s">
        <v>1397</v>
      </c>
      <c r="B1" s="11"/>
      <c r="C1" s="11"/>
      <c r="F1" s="11" t="s">
        <v>143</v>
      </c>
    </row>
    <row r="2" spans="1:6" ht="21">
      <c r="A2" s="65" t="s">
        <v>1398</v>
      </c>
      <c r="B2" s="1104" t="s">
        <v>1399</v>
      </c>
      <c r="C2" s="1105"/>
    </row>
    <row r="3" spans="1:6" ht="31.5">
      <c r="A3" s="66" t="s">
        <v>1296</v>
      </c>
      <c r="B3" s="67" t="s">
        <v>1400</v>
      </c>
      <c r="C3" s="141" t="s">
        <v>1401</v>
      </c>
    </row>
    <row r="4" spans="1:6" ht="36" customHeight="1">
      <c r="A4" s="66" t="s">
        <v>1298</v>
      </c>
      <c r="B4" s="67" t="s">
        <v>1402</v>
      </c>
      <c r="C4" s="141" t="s">
        <v>1403</v>
      </c>
    </row>
    <row r="5" spans="1:6" ht="76.5" customHeight="1">
      <c r="A5" s="68" t="s">
        <v>1309</v>
      </c>
      <c r="B5" s="67" t="s">
        <v>1404</v>
      </c>
      <c r="C5" s="142" t="s">
        <v>1405</v>
      </c>
    </row>
    <row r="6" spans="1:6" ht="26.5" customHeight="1">
      <c r="A6" s="66" t="s">
        <v>1406</v>
      </c>
      <c r="B6" s="67" t="s">
        <v>1407</v>
      </c>
      <c r="C6" s="141" t="s">
        <v>1408</v>
      </c>
    </row>
    <row r="7" spans="1:6" ht="100.5" customHeight="1">
      <c r="A7" s="68" t="s">
        <v>1409</v>
      </c>
      <c r="B7" s="67" t="s">
        <v>1410</v>
      </c>
      <c r="C7" s="22" t="s">
        <v>1411</v>
      </c>
    </row>
    <row r="8" spans="1:6" ht="47.5" customHeight="1">
      <c r="A8" s="66" t="s">
        <v>1412</v>
      </c>
      <c r="B8" s="67" t="s">
        <v>1413</v>
      </c>
      <c r="C8" s="22" t="s">
        <v>1414</v>
      </c>
    </row>
    <row r="9" spans="1:6" ht="36" customHeight="1">
      <c r="A9" s="66" t="s">
        <v>1415</v>
      </c>
      <c r="B9" s="67" t="s">
        <v>1416</v>
      </c>
      <c r="C9" s="22" t="s">
        <v>1417</v>
      </c>
    </row>
  </sheetData>
  <mergeCells count="1">
    <mergeCell ref="B2:C2"/>
  </mergeCells>
  <hyperlinks>
    <hyperlink ref="F1" location="Index!A1" display="Index" xr:uid="{9CCEF4B6-66C7-4A2B-824B-A6C0A0DF1753}"/>
  </hyperlinks>
  <pageMargins left="0.7" right="0.7" top="0.75" bottom="0.75" header="0.3" footer="0.3"/>
  <pageSetup paperSize="9" orientation="landscape" r:id="rId1"/>
  <headerFooter>
    <oddHeader>&amp;CEN
Annex 17</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00E7-8CF0-47E7-8260-B8443A49BB73}">
  <sheetPr>
    <pageSetUpPr fitToPage="1"/>
  </sheetPr>
  <dimension ref="A1:S302"/>
  <sheetViews>
    <sheetView showGridLines="0" zoomScaleNormal="100" zoomScalePageLayoutView="85" workbookViewId="0">
      <selection activeCell="B19" sqref="B19"/>
    </sheetView>
  </sheetViews>
  <sheetFormatPr defaultColWidth="8.54296875" defaultRowHeight="10.5"/>
  <cols>
    <col min="1" max="1" width="6.1796875" style="29" customWidth="1"/>
    <col min="2" max="2" width="82" style="29" customWidth="1"/>
    <col min="3" max="4" width="27.453125" style="34" customWidth="1"/>
    <col min="5" max="16384" width="8.54296875" style="34"/>
  </cols>
  <sheetData>
    <row r="1" spans="1:19" s="29" customFormat="1">
      <c r="A1" s="11" t="s">
        <v>264</v>
      </c>
      <c r="B1" s="11"/>
      <c r="C1" s="11"/>
      <c r="D1" s="11"/>
      <c r="F1" s="11" t="s">
        <v>143</v>
      </c>
    </row>
    <row r="2" spans="1:19" s="32" customFormat="1">
      <c r="A2" s="30" t="s">
        <v>265</v>
      </c>
      <c r="B2" s="30"/>
      <c r="C2" s="661"/>
      <c r="D2" s="31"/>
      <c r="E2" s="29"/>
      <c r="F2" s="29"/>
      <c r="G2" s="29"/>
      <c r="H2" s="29"/>
      <c r="I2" s="29"/>
      <c r="J2" s="29"/>
      <c r="K2" s="29"/>
      <c r="L2" s="29"/>
      <c r="M2" s="29"/>
      <c r="N2" s="29"/>
      <c r="O2" s="29"/>
      <c r="P2" s="29"/>
      <c r="Q2" s="29"/>
      <c r="R2" s="29"/>
      <c r="S2" s="29"/>
    </row>
    <row r="3" spans="1:19" s="32" customFormat="1" ht="22.5" customHeight="1" thickBot="1">
      <c r="A3" s="1032"/>
      <c r="B3" s="1033"/>
      <c r="C3" s="662" t="s">
        <v>266</v>
      </c>
      <c r="D3" s="33" t="s">
        <v>267</v>
      </c>
      <c r="E3" s="29"/>
      <c r="F3" s="29"/>
      <c r="G3" s="29"/>
      <c r="H3" s="29"/>
      <c r="I3" s="29"/>
      <c r="J3" s="29"/>
      <c r="K3" s="29"/>
      <c r="L3" s="29"/>
      <c r="M3" s="29"/>
      <c r="N3" s="29"/>
      <c r="O3" s="29"/>
      <c r="P3" s="29"/>
      <c r="Q3" s="29"/>
      <c r="R3" s="29"/>
      <c r="S3" s="29"/>
    </row>
    <row r="4" spans="1:19" ht="11" thickBot="1">
      <c r="A4" s="1034"/>
      <c r="B4" s="1035"/>
      <c r="C4" s="72">
        <v>45838</v>
      </c>
      <c r="D4" s="72">
        <v>45838</v>
      </c>
    </row>
    <row r="5" spans="1:19">
      <c r="A5" s="1030" t="s">
        <v>268</v>
      </c>
      <c r="B5" s="1031"/>
      <c r="C5" s="35"/>
      <c r="D5" s="35"/>
    </row>
    <row r="6" spans="1:19">
      <c r="A6" s="1006">
        <v>1</v>
      </c>
      <c r="B6" s="37" t="s">
        <v>269</v>
      </c>
      <c r="C6" s="41">
        <v>105725.98541803393</v>
      </c>
      <c r="D6" s="41">
        <v>105725.98541803393</v>
      </c>
    </row>
    <row r="7" spans="1:19">
      <c r="A7" s="36" t="s">
        <v>270</v>
      </c>
      <c r="B7" s="38" t="s">
        <v>271</v>
      </c>
      <c r="C7" s="41">
        <v>105725.98541803393</v>
      </c>
      <c r="D7" s="923"/>
    </row>
    <row r="8" spans="1:19">
      <c r="A8" s="1006">
        <v>2</v>
      </c>
      <c r="B8" s="39" t="s">
        <v>272</v>
      </c>
      <c r="C8" s="41">
        <v>335803.77875509259</v>
      </c>
      <c r="D8" s="41">
        <v>335803.77875509259</v>
      </c>
    </row>
    <row r="9" spans="1:19">
      <c r="A9" s="1006">
        <v>3</v>
      </c>
      <c r="B9" s="37" t="s">
        <v>273</v>
      </c>
      <c r="C9" s="924">
        <v>0.31480000000000002</v>
      </c>
      <c r="D9" s="925" t="s">
        <v>274</v>
      </c>
    </row>
    <row r="10" spans="1:19">
      <c r="A10" s="36" t="s">
        <v>275</v>
      </c>
      <c r="B10" s="38" t="s">
        <v>271</v>
      </c>
      <c r="C10" s="924">
        <v>0.31480000000000002</v>
      </c>
      <c r="D10" s="923"/>
    </row>
    <row r="11" spans="1:19">
      <c r="A11" s="1006">
        <v>4</v>
      </c>
      <c r="B11" s="37" t="s">
        <v>276</v>
      </c>
      <c r="C11" s="41">
        <v>1186760.5451707747</v>
      </c>
      <c r="D11" s="41">
        <v>1186760.5451707747</v>
      </c>
    </row>
    <row r="12" spans="1:19">
      <c r="A12" s="1006">
        <v>5</v>
      </c>
      <c r="B12" s="37" t="s">
        <v>277</v>
      </c>
      <c r="C12" s="924">
        <v>8.9099999999999999E-2</v>
      </c>
      <c r="D12" s="925" t="s">
        <v>278</v>
      </c>
    </row>
    <row r="13" spans="1:19">
      <c r="A13" s="36" t="s">
        <v>279</v>
      </c>
      <c r="B13" s="38" t="s">
        <v>280</v>
      </c>
      <c r="C13" s="924">
        <v>8.9099999999999999E-2</v>
      </c>
      <c r="D13" s="923"/>
    </row>
    <row r="14" spans="1:19" ht="21">
      <c r="A14" s="36" t="s">
        <v>209</v>
      </c>
      <c r="B14" s="37" t="s">
        <v>281</v>
      </c>
      <c r="C14" s="40"/>
      <c r="D14" s="41"/>
    </row>
    <row r="15" spans="1:19">
      <c r="A15" s="36" t="s">
        <v>210</v>
      </c>
      <c r="B15" s="37" t="s">
        <v>282</v>
      </c>
      <c r="C15" s="40"/>
      <c r="D15" s="41" t="s">
        <v>283</v>
      </c>
    </row>
    <row r="16" spans="1:19" ht="31.5">
      <c r="A16" s="36" t="s">
        <v>284</v>
      </c>
      <c r="B16" s="37" t="s">
        <v>285</v>
      </c>
      <c r="C16" s="40"/>
      <c r="D16" s="41"/>
    </row>
    <row r="17" spans="1:4">
      <c r="A17" s="1030" t="s">
        <v>266</v>
      </c>
      <c r="B17" s="1031"/>
      <c r="C17" s="42"/>
      <c r="D17" s="42"/>
    </row>
    <row r="18" spans="1:4">
      <c r="A18" s="36" t="s">
        <v>286</v>
      </c>
      <c r="B18" s="37" t="s">
        <v>287</v>
      </c>
      <c r="C18" s="926">
        <v>0.23749999999999999</v>
      </c>
      <c r="D18" s="40"/>
    </row>
    <row r="19" spans="1:4">
      <c r="A19" s="36" t="s">
        <v>288</v>
      </c>
      <c r="B19" s="38" t="s">
        <v>289</v>
      </c>
      <c r="C19" s="924">
        <v>0.18379999999999999</v>
      </c>
      <c r="D19" s="40"/>
    </row>
    <row r="20" spans="1:4">
      <c r="A20" s="36" t="s">
        <v>290</v>
      </c>
      <c r="B20" s="37" t="s">
        <v>291</v>
      </c>
      <c r="C20" s="924">
        <v>7.3200000000000001E-2</v>
      </c>
      <c r="D20" s="40"/>
    </row>
    <row r="21" spans="1:4">
      <c r="A21" s="36" t="s">
        <v>292</v>
      </c>
      <c r="B21" s="38" t="s">
        <v>293</v>
      </c>
      <c r="C21" s="924">
        <v>7.3200000000000001E-2</v>
      </c>
      <c r="D21" s="40"/>
    </row>
    <row r="22" spans="1:4" s="29" customFormat="1"/>
    <row r="23" spans="1:4" s="29" customFormat="1"/>
    <row r="24" spans="1:4" s="29" customFormat="1"/>
    <row r="25" spans="1:4" s="29" customFormat="1">
      <c r="A25" s="11" t="s">
        <v>264</v>
      </c>
      <c r="B25" s="11"/>
      <c r="C25" s="11"/>
      <c r="D25" s="11"/>
    </row>
    <row r="26" spans="1:4" s="29" customFormat="1">
      <c r="A26" s="30" t="s">
        <v>265</v>
      </c>
      <c r="B26" s="30"/>
      <c r="C26" s="661"/>
      <c r="D26" s="31"/>
    </row>
    <row r="27" spans="1:4" s="29" customFormat="1" ht="21.5" thickBot="1">
      <c r="A27" s="1032"/>
      <c r="B27" s="1033"/>
      <c r="C27" s="662" t="s">
        <v>266</v>
      </c>
      <c r="D27" s="33" t="s">
        <v>267</v>
      </c>
    </row>
    <row r="28" spans="1:4" s="29" customFormat="1" ht="11" thickBot="1">
      <c r="A28" s="1034"/>
      <c r="B28" s="1035"/>
      <c r="C28" s="72">
        <v>45747</v>
      </c>
      <c r="D28" s="72">
        <v>45747</v>
      </c>
    </row>
    <row r="29" spans="1:4" s="29" customFormat="1">
      <c r="A29" s="1030" t="s">
        <v>268</v>
      </c>
      <c r="B29" s="1031"/>
      <c r="C29" s="35"/>
      <c r="D29" s="35"/>
    </row>
    <row r="30" spans="1:4" s="29" customFormat="1">
      <c r="A30" s="1006">
        <v>1</v>
      </c>
      <c r="B30" s="37" t="s">
        <v>269</v>
      </c>
      <c r="C30" s="922">
        <v>110330</v>
      </c>
      <c r="D30" s="922">
        <v>110330</v>
      </c>
    </row>
    <row r="31" spans="1:4" s="29" customFormat="1">
      <c r="A31" s="36" t="s">
        <v>270</v>
      </c>
      <c r="B31" s="38" t="s">
        <v>271</v>
      </c>
      <c r="C31" s="922">
        <v>110330</v>
      </c>
      <c r="D31" s="923"/>
    </row>
    <row r="32" spans="1:4" s="29" customFormat="1">
      <c r="A32" s="1006">
        <v>2</v>
      </c>
      <c r="B32" s="39" t="s">
        <v>272</v>
      </c>
      <c r="C32" s="922">
        <v>337219</v>
      </c>
      <c r="D32" s="922">
        <v>337219</v>
      </c>
    </row>
    <row r="33" spans="1:4" s="29" customFormat="1">
      <c r="A33" s="1006">
        <v>3</v>
      </c>
      <c r="B33" s="37" t="s">
        <v>273</v>
      </c>
      <c r="C33" s="924">
        <v>0.32719999999999999</v>
      </c>
      <c r="D33" s="925">
        <v>0.32719999999999999</v>
      </c>
    </row>
    <row r="34" spans="1:4" s="29" customFormat="1">
      <c r="A34" s="36" t="s">
        <v>275</v>
      </c>
      <c r="B34" s="38" t="s">
        <v>271</v>
      </c>
      <c r="C34" s="924">
        <v>0.32719999999999999</v>
      </c>
      <c r="D34" s="923"/>
    </row>
    <row r="35" spans="1:4" s="29" customFormat="1">
      <c r="A35" s="1006">
        <v>4</v>
      </c>
      <c r="B35" s="37" t="s">
        <v>276</v>
      </c>
      <c r="C35" s="922">
        <v>1178661</v>
      </c>
      <c r="D35" s="922">
        <v>1178661</v>
      </c>
    </row>
    <row r="36" spans="1:4" s="29" customFormat="1">
      <c r="A36" s="1006">
        <v>5</v>
      </c>
      <c r="B36" s="37" t="s">
        <v>277</v>
      </c>
      <c r="C36" s="924">
        <v>9.3600000000000003E-2</v>
      </c>
      <c r="D36" s="925">
        <v>9.3600000000000003E-2</v>
      </c>
    </row>
    <row r="37" spans="1:4" s="29" customFormat="1">
      <c r="A37" s="36" t="s">
        <v>279</v>
      </c>
      <c r="B37" s="38" t="s">
        <v>280</v>
      </c>
      <c r="C37" s="924">
        <v>9.3600000000000003E-2</v>
      </c>
      <c r="D37" s="923"/>
    </row>
    <row r="38" spans="1:4" s="29" customFormat="1" ht="21">
      <c r="A38" s="36" t="s">
        <v>209</v>
      </c>
      <c r="B38" s="37" t="s">
        <v>281</v>
      </c>
      <c r="C38" s="40"/>
      <c r="D38" s="41"/>
    </row>
    <row r="39" spans="1:4" s="29" customFormat="1">
      <c r="A39" s="36" t="s">
        <v>210</v>
      </c>
      <c r="B39" s="37" t="s">
        <v>282</v>
      </c>
      <c r="C39" s="40"/>
      <c r="D39" s="41" t="s">
        <v>294</v>
      </c>
    </row>
    <row r="40" spans="1:4" s="29" customFormat="1" ht="31.5">
      <c r="A40" s="36" t="s">
        <v>284</v>
      </c>
      <c r="B40" s="37" t="s">
        <v>285</v>
      </c>
      <c r="C40" s="40"/>
      <c r="D40" s="41"/>
    </row>
    <row r="41" spans="1:4" s="29" customFormat="1">
      <c r="A41" s="1030" t="s">
        <v>266</v>
      </c>
      <c r="B41" s="1031"/>
      <c r="C41" s="42"/>
      <c r="D41" s="42"/>
    </row>
    <row r="42" spans="1:4" s="29" customFormat="1">
      <c r="A42" s="36" t="s">
        <v>286</v>
      </c>
      <c r="B42" s="37" t="s">
        <v>287</v>
      </c>
      <c r="C42" s="926">
        <v>0.23749999999999999</v>
      </c>
      <c r="D42" s="40"/>
    </row>
    <row r="43" spans="1:4" s="29" customFormat="1">
      <c r="A43" s="36" t="s">
        <v>288</v>
      </c>
      <c r="B43" s="38" t="s">
        <v>289</v>
      </c>
      <c r="C43" s="924">
        <v>0.18379999999999999</v>
      </c>
      <c r="D43" s="40"/>
    </row>
    <row r="44" spans="1:4" s="29" customFormat="1">
      <c r="A44" s="36" t="s">
        <v>290</v>
      </c>
      <c r="B44" s="37" t="s">
        <v>291</v>
      </c>
      <c r="C44" s="924">
        <v>7.3200000000000001E-2</v>
      </c>
      <c r="D44" s="40"/>
    </row>
    <row r="45" spans="1:4" s="29" customFormat="1">
      <c r="A45" s="36" t="s">
        <v>292</v>
      </c>
      <c r="B45" s="38" t="s">
        <v>293</v>
      </c>
      <c r="C45" s="924">
        <v>7.3200000000000001E-2</v>
      </c>
      <c r="D45" s="40"/>
    </row>
    <row r="46" spans="1:4" s="29" customFormat="1"/>
    <row r="47" spans="1:4" s="29" customFormat="1"/>
    <row r="48" spans="1:4" s="29" customFormat="1"/>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row r="71" s="29" customFormat="1"/>
    <row r="72" s="29" customFormat="1"/>
    <row r="73" s="29" customFormat="1"/>
    <row r="74" s="29" customFormat="1"/>
    <row r="75" s="29" customFormat="1"/>
    <row r="76" s="29" customFormat="1"/>
    <row r="77" s="29" customFormat="1"/>
    <row r="78" s="29" customFormat="1"/>
    <row r="79" s="29" customFormat="1"/>
    <row r="80" s="29" customFormat="1"/>
    <row r="81" s="29" customFormat="1"/>
    <row r="82" s="29" customFormat="1"/>
    <row r="83" s="29" customFormat="1"/>
    <row r="84" s="29" customFormat="1"/>
    <row r="85" s="29" customFormat="1"/>
    <row r="86" s="29" customFormat="1"/>
    <row r="87" s="29" customFormat="1"/>
    <row r="88" s="29" customFormat="1"/>
    <row r="89" s="29" customFormat="1"/>
    <row r="90" s="29" customFormat="1"/>
    <row r="91" s="29" customFormat="1"/>
    <row r="92" s="29" customFormat="1"/>
    <row r="93" s="29" customFormat="1"/>
    <row r="94" s="29" customFormat="1"/>
    <row r="95" s="29" customFormat="1"/>
    <row r="96" s="29" customFormat="1"/>
    <row r="97" s="29" customFormat="1"/>
    <row r="98" s="29" customFormat="1"/>
    <row r="99" s="29" customFormat="1"/>
    <row r="100" s="29" customFormat="1"/>
    <row r="101" s="29" customFormat="1"/>
    <row r="102" s="29" customFormat="1"/>
    <row r="103" s="29" customFormat="1"/>
    <row r="104" s="29" customFormat="1"/>
    <row r="105" s="29" customFormat="1"/>
    <row r="106" s="29" customFormat="1"/>
    <row r="107" s="29" customFormat="1"/>
    <row r="108" s="29" customFormat="1"/>
    <row r="109" s="29" customFormat="1"/>
    <row r="110" s="29" customFormat="1"/>
    <row r="111" s="29" customFormat="1"/>
    <row r="112" s="29" customFormat="1"/>
    <row r="113" s="29" customFormat="1"/>
    <row r="114" s="29" customFormat="1"/>
    <row r="115" s="29" customFormat="1"/>
    <row r="116" s="29" customFormat="1"/>
    <row r="117" s="29" customFormat="1"/>
    <row r="118" s="29" customFormat="1"/>
    <row r="119" s="29" customFormat="1"/>
    <row r="120" s="29" customFormat="1"/>
    <row r="121" s="29" customFormat="1"/>
    <row r="122" s="29" customFormat="1"/>
    <row r="123" s="29" customFormat="1"/>
    <row r="124" s="29" customFormat="1"/>
    <row r="125" s="29" customFormat="1"/>
    <row r="126" s="29" customFormat="1"/>
    <row r="127" s="29" customFormat="1"/>
    <row r="128" s="29" customFormat="1"/>
    <row r="129" s="29" customFormat="1"/>
    <row r="130" s="29" customFormat="1"/>
    <row r="131" s="29" customFormat="1"/>
    <row r="132" s="29" customFormat="1"/>
    <row r="133" s="29" customFormat="1"/>
    <row r="134" s="29" customFormat="1"/>
    <row r="135" s="29" customFormat="1"/>
    <row r="136" s="29" customFormat="1"/>
    <row r="137" s="29" customFormat="1"/>
    <row r="138" s="29" customFormat="1"/>
    <row r="139" s="29" customFormat="1"/>
    <row r="140" s="29" customFormat="1"/>
    <row r="141" s="29" customFormat="1"/>
    <row r="142" s="29" customFormat="1"/>
    <row r="143" s="29" customFormat="1"/>
    <row r="144" s="29" customFormat="1"/>
    <row r="145" s="29" customFormat="1"/>
    <row r="146" s="29" customFormat="1"/>
    <row r="147" s="29" customFormat="1"/>
    <row r="148" s="29" customFormat="1"/>
    <row r="149" s="29" customFormat="1"/>
    <row r="150" s="29" customFormat="1"/>
    <row r="151" s="29" customFormat="1"/>
    <row r="152" s="29" customFormat="1"/>
    <row r="153" s="29" customFormat="1"/>
    <row r="154" s="29" customFormat="1"/>
    <row r="155" s="29" customFormat="1"/>
    <row r="156" s="29" customFormat="1"/>
    <row r="157" s="29" customFormat="1"/>
    <row r="158" s="29" customFormat="1"/>
    <row r="159" s="29" customFormat="1"/>
    <row r="160" s="29" customFormat="1"/>
    <row r="161" s="29" customFormat="1"/>
    <row r="162" s="29" customFormat="1"/>
    <row r="163" s="29" customFormat="1"/>
    <row r="164" s="29" customFormat="1"/>
    <row r="165" s="29" customFormat="1"/>
    <row r="166" s="29" customFormat="1"/>
    <row r="167" s="29" customFormat="1"/>
    <row r="168" s="29" customFormat="1"/>
    <row r="169" s="29" customFormat="1"/>
    <row r="170" s="29" customFormat="1"/>
    <row r="171" s="29" customFormat="1"/>
    <row r="172" s="29" customFormat="1"/>
    <row r="173" s="29" customFormat="1"/>
    <row r="174" s="29" customFormat="1"/>
    <row r="175" s="29" customFormat="1"/>
    <row r="176" s="29" customFormat="1"/>
    <row r="177" s="29" customFormat="1"/>
    <row r="178" s="29" customFormat="1"/>
    <row r="179" s="29" customFormat="1"/>
    <row r="180" s="29" customFormat="1"/>
    <row r="181" s="29" customFormat="1"/>
    <row r="182" s="29" customFormat="1"/>
    <row r="183" s="29" customFormat="1"/>
    <row r="184" s="29" customFormat="1"/>
    <row r="185" s="29" customFormat="1"/>
    <row r="186" s="29" customFormat="1"/>
    <row r="187" s="29" customFormat="1"/>
    <row r="188" s="29" customFormat="1"/>
    <row r="189" s="29" customFormat="1"/>
    <row r="190" s="29" customFormat="1"/>
    <row r="191" s="29" customFormat="1"/>
    <row r="192" s="29" customFormat="1"/>
    <row r="193" s="29" customFormat="1"/>
    <row r="194" s="29" customFormat="1"/>
    <row r="195" s="29" customFormat="1"/>
    <row r="196" s="29" customFormat="1"/>
    <row r="197" s="29" customFormat="1"/>
    <row r="198" s="29" customFormat="1"/>
    <row r="199" s="29" customFormat="1"/>
    <row r="200" s="29" customFormat="1"/>
    <row r="201" s="29" customFormat="1"/>
    <row r="202" s="29" customFormat="1"/>
    <row r="203" s="29" customFormat="1"/>
    <row r="204" s="29" customFormat="1"/>
    <row r="205" s="29" customFormat="1"/>
    <row r="206" s="29" customFormat="1"/>
    <row r="207" s="29" customFormat="1"/>
    <row r="208" s="29" customFormat="1"/>
    <row r="209" s="29" customFormat="1"/>
    <row r="210" s="29" customFormat="1"/>
    <row r="211" s="29" customFormat="1"/>
    <row r="212" s="29" customFormat="1"/>
    <row r="213" s="29" customFormat="1"/>
    <row r="214" s="29" customFormat="1"/>
    <row r="215" s="29" customFormat="1"/>
    <row r="216" s="29" customFormat="1"/>
    <row r="217" s="29" customFormat="1"/>
    <row r="218" s="29" customFormat="1"/>
    <row r="219" s="29" customFormat="1"/>
    <row r="220" s="29" customFormat="1"/>
    <row r="221" s="29" customFormat="1"/>
    <row r="222" s="29" customFormat="1"/>
    <row r="223" s="29" customFormat="1"/>
    <row r="224" s="29" customFormat="1"/>
    <row r="225" s="29" customFormat="1"/>
    <row r="226" s="29" customFormat="1"/>
    <row r="227" s="29" customFormat="1"/>
    <row r="228" s="29" customFormat="1"/>
    <row r="229" s="29" customFormat="1"/>
    <row r="230" s="29" customFormat="1"/>
    <row r="231" s="29" customFormat="1"/>
    <row r="232" s="29" customFormat="1"/>
    <row r="233" s="29" customFormat="1"/>
    <row r="234" s="29" customFormat="1"/>
    <row r="235" s="29" customFormat="1"/>
    <row r="236" s="29" customFormat="1"/>
    <row r="237" s="29" customFormat="1"/>
    <row r="238" s="29" customFormat="1"/>
    <row r="239" s="29" customFormat="1"/>
    <row r="240" s="29" customFormat="1"/>
    <row r="241" s="29" customFormat="1"/>
    <row r="242" s="29" customFormat="1"/>
    <row r="243" s="29" customFormat="1"/>
    <row r="244" s="29" customFormat="1"/>
    <row r="245" s="29" customFormat="1"/>
    <row r="246" s="29" customFormat="1"/>
    <row r="247" s="29" customFormat="1"/>
    <row r="248" s="29" customFormat="1"/>
    <row r="249" s="29" customFormat="1"/>
    <row r="250" s="29" customFormat="1"/>
    <row r="251" s="29" customFormat="1"/>
    <row r="252" s="29" customFormat="1"/>
    <row r="253" s="29" customFormat="1"/>
    <row r="254" s="29" customFormat="1"/>
    <row r="255" s="29" customFormat="1"/>
    <row r="256" s="29" customFormat="1"/>
    <row r="257" s="29" customFormat="1"/>
    <row r="258" s="29" customFormat="1"/>
    <row r="259" s="29" customFormat="1"/>
    <row r="260" s="29" customFormat="1"/>
    <row r="261" s="29" customFormat="1"/>
    <row r="262" s="29" customFormat="1"/>
    <row r="263" s="29" customFormat="1"/>
    <row r="264" s="29" customFormat="1"/>
    <row r="265" s="29" customFormat="1"/>
    <row r="266" s="29" customFormat="1"/>
    <row r="267" s="29" customFormat="1"/>
    <row r="268" s="29" customFormat="1"/>
    <row r="269" s="29" customFormat="1"/>
    <row r="270" s="29" customFormat="1"/>
    <row r="271" s="29" customFormat="1"/>
    <row r="272" s="29" customFormat="1"/>
    <row r="273" s="29" customFormat="1"/>
    <row r="274" s="29" customFormat="1"/>
    <row r="275" s="29" customFormat="1"/>
    <row r="276" s="29" customFormat="1"/>
    <row r="277" s="29" customFormat="1"/>
    <row r="278" s="29" customFormat="1"/>
    <row r="279" s="29" customFormat="1"/>
    <row r="280" s="29" customFormat="1"/>
    <row r="281" s="29" customFormat="1"/>
    <row r="282" s="29" customFormat="1"/>
    <row r="283" s="29" customFormat="1"/>
    <row r="284" s="29" customFormat="1"/>
    <row r="285" s="29" customFormat="1"/>
    <row r="286" s="29" customFormat="1"/>
    <row r="287" s="29" customFormat="1"/>
    <row r="288" s="29" customFormat="1"/>
    <row r="289" s="29" customFormat="1"/>
    <row r="290" s="29" customFormat="1"/>
    <row r="291" s="29" customFormat="1"/>
    <row r="292" s="29" customFormat="1"/>
    <row r="293" s="29" customFormat="1"/>
    <row r="294" s="29" customFormat="1"/>
    <row r="295" s="29" customFormat="1"/>
    <row r="296" s="29" customFormat="1"/>
    <row r="297" s="29" customFormat="1"/>
    <row r="298" s="29" customFormat="1"/>
    <row r="299" s="29" customFormat="1"/>
    <row r="300" s="29" customFormat="1"/>
    <row r="301" s="29" customFormat="1"/>
    <row r="302" s="29" customFormat="1"/>
  </sheetData>
  <mergeCells count="6">
    <mergeCell ref="A41:B41"/>
    <mergeCell ref="A3:B4"/>
    <mergeCell ref="A5:B5"/>
    <mergeCell ref="A17:B17"/>
    <mergeCell ref="A27:B28"/>
    <mergeCell ref="A29:B29"/>
  </mergeCells>
  <conditionalFormatting sqref="C5:C8">
    <cfRule type="cellIs" dxfId="16" priority="6" stopIfTrue="1" operator="lessThan">
      <formula>0</formula>
    </cfRule>
  </conditionalFormatting>
  <conditionalFormatting sqref="C14:C17">
    <cfRule type="cellIs" dxfId="15" priority="8" stopIfTrue="1" operator="lessThan">
      <formula>0</formula>
    </cfRule>
  </conditionalFormatting>
  <conditionalFormatting sqref="C29:C32">
    <cfRule type="cellIs" dxfId="14" priority="2" stopIfTrue="1" operator="lessThan">
      <formula>0</formula>
    </cfRule>
  </conditionalFormatting>
  <conditionalFormatting sqref="C35">
    <cfRule type="cellIs" dxfId="13" priority="1" stopIfTrue="1" operator="lessThan">
      <formula>0</formula>
    </cfRule>
  </conditionalFormatting>
  <conditionalFormatting sqref="C38:C41">
    <cfRule type="cellIs" dxfId="12" priority="7" stopIfTrue="1" operator="lessThan">
      <formula>0</formula>
    </cfRule>
  </conditionalFormatting>
  <conditionalFormatting sqref="C11:D11">
    <cfRule type="cellIs" dxfId="11" priority="3" stopIfTrue="1" operator="lessThan">
      <formula>0</formula>
    </cfRule>
  </conditionalFormatting>
  <conditionalFormatting sqref="D5:D10">
    <cfRule type="cellIs" dxfId="10" priority="4" stopIfTrue="1" operator="lessThan">
      <formula>0</formula>
    </cfRule>
  </conditionalFormatting>
  <conditionalFormatting sqref="D12:D21">
    <cfRule type="cellIs" dxfId="9" priority="12" stopIfTrue="1" operator="lessThan">
      <formula>0</formula>
    </cfRule>
  </conditionalFormatting>
  <conditionalFormatting sqref="D29:D45">
    <cfRule type="cellIs" dxfId="8" priority="11" stopIfTrue="1" operator="lessThan">
      <formula>0</formula>
    </cfRule>
  </conditionalFormatting>
  <hyperlinks>
    <hyperlink ref="F1" location="Index!A1" display="Index" xr:uid="{1B85AD3D-69F2-4FF9-9A15-DC9252D96535}"/>
  </hyperlinks>
  <pageMargins left="0.70866141732283472" right="0.70866141732283472" top="0.74803149606299213" bottom="0.74803149606299213" header="0.31496062992125984" footer="0.31496062992125984"/>
  <pageSetup paperSize="9" scale="9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ABA3-99D9-41D3-9E0E-15586A28D980}">
  <dimension ref="A1:I85"/>
  <sheetViews>
    <sheetView showGridLines="0" zoomScaleNormal="100" workbookViewId="0">
      <selection activeCell="P21" sqref="P21"/>
    </sheetView>
  </sheetViews>
  <sheetFormatPr defaultColWidth="9.1796875" defaultRowHeight="10.5"/>
  <cols>
    <col min="1" max="1" width="9.1796875" style="2"/>
    <col min="2" max="2" width="39.453125" style="2" customWidth="1"/>
    <col min="3" max="3" width="15" style="2" bestFit="1" customWidth="1"/>
    <col min="4" max="4" width="16" style="2" customWidth="1"/>
    <col min="5" max="5" width="15" style="2" bestFit="1" customWidth="1"/>
    <col min="6" max="6" width="16" style="2" bestFit="1" customWidth="1"/>
    <col min="7" max="7" width="16.453125" style="2" bestFit="1" customWidth="1"/>
    <col min="8" max="9" width="13.54296875" style="2" customWidth="1"/>
    <col min="10" max="16384" width="9.1796875" style="2"/>
  </cols>
  <sheetData>
    <row r="1" spans="1:9">
      <c r="A1" s="11" t="s">
        <v>1418</v>
      </c>
      <c r="B1" s="11"/>
      <c r="C1" s="11"/>
      <c r="D1" s="11"/>
      <c r="E1" s="11"/>
      <c r="F1" s="11"/>
      <c r="G1" s="11"/>
      <c r="I1" s="11" t="s">
        <v>143</v>
      </c>
    </row>
    <row r="2" spans="1:9" ht="11.15" customHeight="1">
      <c r="A2" s="1171" t="s">
        <v>296</v>
      </c>
      <c r="B2" s="1172"/>
      <c r="C2" s="1242" t="s">
        <v>1419</v>
      </c>
      <c r="D2" s="1110"/>
      <c r="E2" s="1110"/>
      <c r="F2" s="1110"/>
      <c r="G2" s="65" t="s">
        <v>1420</v>
      </c>
    </row>
    <row r="3" spans="1:9">
      <c r="A3" s="610"/>
      <c r="B3" s="610"/>
      <c r="C3" s="65" t="s">
        <v>1421</v>
      </c>
      <c r="D3" s="65" t="s">
        <v>1422</v>
      </c>
      <c r="E3" s="65" t="s">
        <v>1423</v>
      </c>
      <c r="F3" s="65" t="s">
        <v>1424</v>
      </c>
      <c r="G3" s="65"/>
    </row>
    <row r="4" spans="1:9">
      <c r="A4" s="611" t="s">
        <v>1425</v>
      </c>
      <c r="B4" s="611"/>
      <c r="C4" s="611"/>
      <c r="D4" s="612"/>
      <c r="E4" s="611"/>
      <c r="F4" s="611"/>
      <c r="G4" s="611"/>
    </row>
    <row r="5" spans="1:9">
      <c r="A5" s="613">
        <v>1</v>
      </c>
      <c r="B5" s="614" t="s">
        <v>1426</v>
      </c>
      <c r="C5" s="615">
        <v>56972</v>
      </c>
      <c r="D5" s="616">
        <v>999</v>
      </c>
      <c r="E5" s="616">
        <v>1501</v>
      </c>
      <c r="F5" s="617">
        <v>7961</v>
      </c>
      <c r="G5" s="617">
        <v>64934</v>
      </c>
    </row>
    <row r="6" spans="1:9">
      <c r="A6" s="44">
        <v>2</v>
      </c>
      <c r="B6" s="618" t="s">
        <v>1427</v>
      </c>
      <c r="C6" s="619">
        <v>56972</v>
      </c>
      <c r="D6" s="619">
        <v>999</v>
      </c>
      <c r="E6" s="619">
        <v>1501</v>
      </c>
      <c r="F6" s="416">
        <v>7961</v>
      </c>
      <c r="G6" s="416">
        <v>64934</v>
      </c>
    </row>
    <row r="7" spans="1:9">
      <c r="A7" s="44">
        <v>3</v>
      </c>
      <c r="B7" s="618" t="s">
        <v>1428</v>
      </c>
      <c r="C7" s="620"/>
      <c r="D7" s="416">
        <v>0</v>
      </c>
      <c r="E7" s="416">
        <v>0</v>
      </c>
      <c r="F7" s="416">
        <v>0</v>
      </c>
      <c r="G7" s="416">
        <v>0</v>
      </c>
    </row>
    <row r="8" spans="1:9">
      <c r="A8" s="621">
        <v>4</v>
      </c>
      <c r="B8" s="614" t="s">
        <v>1429</v>
      </c>
      <c r="C8" s="620"/>
      <c r="D8" s="616">
        <v>525497</v>
      </c>
      <c r="E8" s="616">
        <v>13090</v>
      </c>
      <c r="F8" s="616">
        <v>4626</v>
      </c>
      <c r="G8" s="616">
        <v>508615</v>
      </c>
    </row>
    <row r="9" spans="1:9">
      <c r="A9" s="44">
        <v>5</v>
      </c>
      <c r="B9" s="618" t="s">
        <v>1366</v>
      </c>
      <c r="C9" s="620"/>
      <c r="D9" s="416">
        <v>375370</v>
      </c>
      <c r="E9" s="416">
        <v>9830</v>
      </c>
      <c r="F9" s="416">
        <v>2196</v>
      </c>
      <c r="G9" s="416">
        <v>368136</v>
      </c>
    </row>
    <row r="10" spans="1:9">
      <c r="A10" s="44">
        <v>6</v>
      </c>
      <c r="B10" s="618" t="s">
        <v>1367</v>
      </c>
      <c r="C10" s="620"/>
      <c r="D10" s="416">
        <v>150128</v>
      </c>
      <c r="E10" s="416">
        <v>3260</v>
      </c>
      <c r="F10" s="416">
        <v>2430</v>
      </c>
      <c r="G10" s="416">
        <v>140479</v>
      </c>
    </row>
    <row r="11" spans="1:9">
      <c r="A11" s="621">
        <v>7</v>
      </c>
      <c r="B11" s="614" t="s">
        <v>1430</v>
      </c>
      <c r="C11" s="620"/>
      <c r="D11" s="616">
        <v>333131</v>
      </c>
      <c r="E11" s="616">
        <v>30149</v>
      </c>
      <c r="F11" s="616">
        <v>92438</v>
      </c>
      <c r="G11" s="616">
        <v>185068</v>
      </c>
    </row>
    <row r="12" spans="1:9">
      <c r="A12" s="44">
        <v>8</v>
      </c>
      <c r="B12" s="618" t="s">
        <v>1431</v>
      </c>
      <c r="C12" s="620"/>
      <c r="D12" s="622">
        <v>56156</v>
      </c>
      <c r="E12" s="416">
        <v>0</v>
      </c>
      <c r="F12" s="416">
        <v>0</v>
      </c>
      <c r="G12" s="416">
        <v>28078</v>
      </c>
    </row>
    <row r="13" spans="1:9">
      <c r="A13" s="44">
        <v>9</v>
      </c>
      <c r="B13" s="618" t="s">
        <v>1432</v>
      </c>
      <c r="C13" s="620"/>
      <c r="D13" s="416">
        <v>276975</v>
      </c>
      <c r="E13" s="416">
        <v>30149</v>
      </c>
      <c r="F13" s="416">
        <v>92438</v>
      </c>
      <c r="G13" s="416">
        <v>156991</v>
      </c>
    </row>
    <row r="14" spans="1:9">
      <c r="A14" s="621">
        <v>10</v>
      </c>
      <c r="B14" s="614" t="s">
        <v>1433</v>
      </c>
      <c r="C14" s="620"/>
      <c r="D14" s="655">
        <v>0</v>
      </c>
      <c r="E14" s="655">
        <v>0</v>
      </c>
      <c r="F14" s="655">
        <v>0</v>
      </c>
      <c r="G14" s="655">
        <v>0</v>
      </c>
    </row>
    <row r="15" spans="1:9">
      <c r="A15" s="621">
        <v>11</v>
      </c>
      <c r="B15" s="614" t="s">
        <v>1434</v>
      </c>
      <c r="C15" s="616">
        <v>0</v>
      </c>
      <c r="D15" s="616">
        <v>34407</v>
      </c>
      <c r="E15" s="616">
        <v>201</v>
      </c>
      <c r="F15" s="616">
        <v>1267</v>
      </c>
      <c r="G15" s="616">
        <v>1367</v>
      </c>
    </row>
    <row r="16" spans="1:9">
      <c r="A16" s="44">
        <v>12</v>
      </c>
      <c r="B16" s="618" t="s">
        <v>1435</v>
      </c>
      <c r="C16" s="416">
        <v>0</v>
      </c>
      <c r="D16" s="620"/>
      <c r="E16" s="620"/>
      <c r="F16" s="620"/>
      <c r="G16" s="623"/>
    </row>
    <row r="17" spans="1:7" ht="21">
      <c r="A17" s="44">
        <v>13</v>
      </c>
      <c r="B17" s="618" t="s">
        <v>1436</v>
      </c>
      <c r="C17" s="620"/>
      <c r="D17" s="416">
        <v>34407</v>
      </c>
      <c r="E17" s="416">
        <v>201</v>
      </c>
      <c r="F17" s="416">
        <v>1267</v>
      </c>
      <c r="G17" s="416">
        <v>1367</v>
      </c>
    </row>
    <row r="18" spans="1:7">
      <c r="A18" s="45">
        <v>14</v>
      </c>
      <c r="B18" s="400" t="s">
        <v>1437</v>
      </c>
      <c r="C18" s="624"/>
      <c r="D18" s="624"/>
      <c r="E18" s="624"/>
      <c r="F18" s="624"/>
      <c r="G18" s="625">
        <v>759984</v>
      </c>
    </row>
    <row r="19" spans="1:7">
      <c r="A19" s="626" t="s">
        <v>1438</v>
      </c>
      <c r="B19" s="626"/>
      <c r="C19" s="626"/>
      <c r="D19" s="626"/>
      <c r="E19" s="626"/>
      <c r="F19" s="626"/>
      <c r="G19" s="626"/>
    </row>
    <row r="20" spans="1:7">
      <c r="A20" s="621">
        <v>15</v>
      </c>
      <c r="B20" s="614" t="s">
        <v>1363</v>
      </c>
      <c r="C20" s="627"/>
      <c r="D20" s="628"/>
      <c r="E20" s="628"/>
      <c r="F20" s="628"/>
      <c r="G20" s="629">
        <v>7572</v>
      </c>
    </row>
    <row r="21" spans="1:7" ht="21">
      <c r="A21" s="621" t="s">
        <v>1439</v>
      </c>
      <c r="B21" s="614" t="s">
        <v>1440</v>
      </c>
      <c r="C21" s="630"/>
      <c r="D21" s="631">
        <v>767</v>
      </c>
      <c r="E21" s="631">
        <v>781</v>
      </c>
      <c r="F21" s="631">
        <v>26714</v>
      </c>
      <c r="G21" s="631">
        <v>24022</v>
      </c>
    </row>
    <row r="22" spans="1:7" ht="21">
      <c r="A22" s="621">
        <v>16</v>
      </c>
      <c r="B22" s="614" t="s">
        <v>1441</v>
      </c>
      <c r="C22" s="627"/>
      <c r="D22" s="631">
        <v>0</v>
      </c>
      <c r="E22" s="631">
        <v>0</v>
      </c>
      <c r="F22" s="631">
        <v>0</v>
      </c>
      <c r="G22" s="631">
        <v>0</v>
      </c>
    </row>
    <row r="23" spans="1:7">
      <c r="A23" s="621">
        <v>17</v>
      </c>
      <c r="B23" s="614" t="s">
        <v>1442</v>
      </c>
      <c r="C23" s="627"/>
      <c r="D23" s="631">
        <v>195490</v>
      </c>
      <c r="E23" s="629">
        <v>36549</v>
      </c>
      <c r="F23" s="629">
        <v>582678</v>
      </c>
      <c r="G23" s="629">
        <v>499222</v>
      </c>
    </row>
    <row r="24" spans="1:7" ht="31.5">
      <c r="A24" s="44">
        <v>18</v>
      </c>
      <c r="B24" s="632" t="s">
        <v>1443</v>
      </c>
      <c r="C24" s="627"/>
      <c r="D24" s="439">
        <v>74792</v>
      </c>
      <c r="E24" s="418">
        <v>3845</v>
      </c>
      <c r="F24" s="418">
        <v>1858</v>
      </c>
      <c r="G24" s="418">
        <v>3780</v>
      </c>
    </row>
    <row r="25" spans="1:7" ht="31.5">
      <c r="A25" s="44">
        <v>19</v>
      </c>
      <c r="B25" s="618" t="s">
        <v>1444</v>
      </c>
      <c r="C25" s="627"/>
      <c r="D25" s="418">
        <v>43205</v>
      </c>
      <c r="E25" s="418">
        <v>8357</v>
      </c>
      <c r="F25" s="418">
        <v>23566</v>
      </c>
      <c r="G25" s="418">
        <v>30518</v>
      </c>
    </row>
    <row r="26" spans="1:7" ht="31.5">
      <c r="A26" s="44">
        <v>20</v>
      </c>
      <c r="B26" s="618" t="s">
        <v>1445</v>
      </c>
      <c r="C26" s="627"/>
      <c r="D26" s="633">
        <v>38862</v>
      </c>
      <c r="E26" s="418">
        <v>15217</v>
      </c>
      <c r="F26" s="418">
        <v>222000</v>
      </c>
      <c r="G26" s="418">
        <v>206849</v>
      </c>
    </row>
    <row r="27" spans="1:7" ht="31.5">
      <c r="A27" s="44">
        <v>21</v>
      </c>
      <c r="B27" s="634" t="s">
        <v>1446</v>
      </c>
      <c r="C27" s="627"/>
      <c r="D27" s="439">
        <v>7172</v>
      </c>
      <c r="E27" s="418">
        <v>1895</v>
      </c>
      <c r="F27" s="418">
        <v>45558</v>
      </c>
      <c r="G27" s="418">
        <v>34218</v>
      </c>
    </row>
    <row r="28" spans="1:7">
      <c r="A28" s="44">
        <v>22</v>
      </c>
      <c r="B28" s="618" t="s">
        <v>1447</v>
      </c>
      <c r="C28" s="627"/>
      <c r="D28" s="418">
        <v>7216</v>
      </c>
      <c r="E28" s="418">
        <v>5955</v>
      </c>
      <c r="F28" s="418">
        <v>308408</v>
      </c>
      <c r="G28" s="418">
        <v>228416</v>
      </c>
    </row>
    <row r="29" spans="1:7" ht="31.5">
      <c r="A29" s="44">
        <v>23</v>
      </c>
      <c r="B29" s="634" t="s">
        <v>1446</v>
      </c>
      <c r="C29" s="627"/>
      <c r="D29" s="418">
        <v>6460</v>
      </c>
      <c r="E29" s="418">
        <v>5429</v>
      </c>
      <c r="F29" s="418">
        <v>256744</v>
      </c>
      <c r="G29" s="418">
        <v>183473</v>
      </c>
    </row>
    <row r="30" spans="1:7" ht="31.5">
      <c r="A30" s="44">
        <v>24</v>
      </c>
      <c r="B30" s="618" t="s">
        <v>1448</v>
      </c>
      <c r="C30" s="627"/>
      <c r="D30" s="439">
        <v>31414</v>
      </c>
      <c r="E30" s="418">
        <v>3175</v>
      </c>
      <c r="F30" s="418">
        <v>26847</v>
      </c>
      <c r="G30" s="418">
        <v>29659</v>
      </c>
    </row>
    <row r="31" spans="1:7">
      <c r="A31" s="621">
        <v>25</v>
      </c>
      <c r="B31" s="614" t="s">
        <v>1449</v>
      </c>
      <c r="C31" s="627"/>
      <c r="D31" s="631">
        <v>0</v>
      </c>
      <c r="E31" s="631">
        <v>0</v>
      </c>
      <c r="F31" s="631">
        <v>0</v>
      </c>
      <c r="G31" s="631">
        <v>0</v>
      </c>
    </row>
    <row r="32" spans="1:7">
      <c r="A32" s="621">
        <v>26</v>
      </c>
      <c r="B32" s="614" t="s">
        <v>1450</v>
      </c>
      <c r="C32" s="635"/>
      <c r="D32" s="636">
        <v>82560</v>
      </c>
      <c r="E32" s="636">
        <v>532</v>
      </c>
      <c r="F32" s="636">
        <v>17561</v>
      </c>
      <c r="G32" s="636">
        <v>28448</v>
      </c>
    </row>
    <row r="33" spans="1:7">
      <c r="A33" s="44">
        <v>27</v>
      </c>
      <c r="B33" s="618" t="s">
        <v>1451</v>
      </c>
      <c r="C33" s="627"/>
      <c r="D33" s="637"/>
      <c r="E33" s="637"/>
      <c r="F33" s="439">
        <v>161</v>
      </c>
      <c r="G33" s="638">
        <v>136</v>
      </c>
    </row>
    <row r="34" spans="1:7" ht="21">
      <c r="A34" s="44">
        <v>28</v>
      </c>
      <c r="B34" s="618" t="s">
        <v>1452</v>
      </c>
      <c r="C34" s="627"/>
      <c r="D34" s="639">
        <v>1021</v>
      </c>
      <c r="E34" s="640">
        <v>0</v>
      </c>
      <c r="F34" s="418">
        <v>473</v>
      </c>
      <c r="G34" s="439">
        <v>1270</v>
      </c>
    </row>
    <row r="35" spans="1:7">
      <c r="A35" s="44">
        <v>29</v>
      </c>
      <c r="B35" s="618" t="s">
        <v>1453</v>
      </c>
      <c r="C35" s="641"/>
      <c r="D35" s="439">
        <v>5317</v>
      </c>
      <c r="E35" s="641"/>
      <c r="F35" s="641"/>
      <c r="G35" s="439">
        <v>5317</v>
      </c>
    </row>
    <row r="36" spans="1:7" ht="21">
      <c r="A36" s="44">
        <v>30</v>
      </c>
      <c r="B36" s="618" t="s">
        <v>1454</v>
      </c>
      <c r="C36" s="627"/>
      <c r="D36" s="439">
        <v>11702</v>
      </c>
      <c r="E36" s="627"/>
      <c r="F36" s="627"/>
      <c r="G36" s="439">
        <v>585</v>
      </c>
    </row>
    <row r="37" spans="1:7">
      <c r="A37" s="44">
        <v>31</v>
      </c>
      <c r="B37" s="618" t="s">
        <v>1455</v>
      </c>
      <c r="C37" s="627"/>
      <c r="D37" s="639">
        <v>64520</v>
      </c>
      <c r="E37" s="640">
        <v>532</v>
      </c>
      <c r="F37" s="418">
        <v>16928</v>
      </c>
      <c r="G37" s="439">
        <v>21139</v>
      </c>
    </row>
    <row r="38" spans="1:7">
      <c r="A38" s="621">
        <v>32</v>
      </c>
      <c r="B38" s="614" t="s">
        <v>1456</v>
      </c>
      <c r="C38" s="627"/>
      <c r="D38" s="629">
        <v>120060</v>
      </c>
      <c r="E38" s="629">
        <v>33386</v>
      </c>
      <c r="F38" s="629">
        <v>136163</v>
      </c>
      <c r="G38" s="642">
        <v>13078</v>
      </c>
    </row>
    <row r="39" spans="1:7">
      <c r="A39" s="45">
        <v>33</v>
      </c>
      <c r="B39" s="400" t="s">
        <v>1457</v>
      </c>
      <c r="C39" s="643"/>
      <c r="D39" s="644"/>
      <c r="E39" s="644"/>
      <c r="F39" s="644"/>
      <c r="G39" s="645">
        <v>572342</v>
      </c>
    </row>
    <row r="40" spans="1:7">
      <c r="A40" s="45">
        <v>34</v>
      </c>
      <c r="B40" s="400" t="s">
        <v>1458</v>
      </c>
      <c r="C40" s="643"/>
      <c r="D40" s="646"/>
      <c r="E40" s="646"/>
      <c r="F40" s="646"/>
      <c r="G40" s="647">
        <v>1.3279000000000001</v>
      </c>
    </row>
    <row r="46" spans="1:7">
      <c r="A46" s="11" t="s">
        <v>1418</v>
      </c>
      <c r="B46" s="11"/>
      <c r="C46" s="11"/>
      <c r="D46" s="11"/>
      <c r="E46" s="11"/>
      <c r="F46" s="11"/>
      <c r="G46" s="11"/>
    </row>
    <row r="47" spans="1:7">
      <c r="A47" s="1171" t="s">
        <v>503</v>
      </c>
      <c r="B47" s="1243"/>
      <c r="C47" s="1104" t="s">
        <v>1419</v>
      </c>
      <c r="D47" s="1110"/>
      <c r="E47" s="1110"/>
      <c r="F47" s="1105"/>
      <c r="G47" s="648" t="s">
        <v>1420</v>
      </c>
    </row>
    <row r="48" spans="1:7">
      <c r="A48" s="649"/>
      <c r="B48" s="650"/>
      <c r="C48" s="224" t="s">
        <v>1421</v>
      </c>
      <c r="D48" s="609" t="s">
        <v>1422</v>
      </c>
      <c r="E48" s="609" t="s">
        <v>1423</v>
      </c>
      <c r="F48" s="651" t="s">
        <v>1424</v>
      </c>
      <c r="G48" s="652"/>
    </row>
    <row r="49" spans="1:7">
      <c r="A49" s="611" t="s">
        <v>1425</v>
      </c>
      <c r="B49" s="611"/>
      <c r="C49" s="611"/>
      <c r="D49" s="612"/>
      <c r="E49" s="611"/>
      <c r="F49" s="611"/>
      <c r="G49" s="653"/>
    </row>
    <row r="50" spans="1:7">
      <c r="A50" s="613">
        <v>1</v>
      </c>
      <c r="B50" s="614" t="s">
        <v>1426</v>
      </c>
      <c r="C50" s="615">
        <v>57153</v>
      </c>
      <c r="D50" s="616">
        <v>0</v>
      </c>
      <c r="E50" s="616">
        <v>0</v>
      </c>
      <c r="F50" s="617">
        <v>9902</v>
      </c>
      <c r="G50" s="617">
        <v>67055</v>
      </c>
    </row>
    <row r="51" spans="1:7">
      <c r="A51" s="44">
        <v>2</v>
      </c>
      <c r="B51" s="618" t="s">
        <v>1427</v>
      </c>
      <c r="C51" s="619">
        <v>57153</v>
      </c>
      <c r="D51" s="619">
        <v>0</v>
      </c>
      <c r="E51" s="619">
        <v>0</v>
      </c>
      <c r="F51" s="416">
        <v>9902</v>
      </c>
      <c r="G51" s="416">
        <v>67055</v>
      </c>
    </row>
    <row r="52" spans="1:7">
      <c r="A52" s="44">
        <v>3</v>
      </c>
      <c r="B52" s="618" t="s">
        <v>1428</v>
      </c>
      <c r="C52" s="620"/>
      <c r="D52" s="619">
        <v>0</v>
      </c>
      <c r="E52" s="619">
        <v>0</v>
      </c>
      <c r="F52" s="416">
        <v>0</v>
      </c>
      <c r="G52" s="416">
        <v>0</v>
      </c>
    </row>
    <row r="53" spans="1:7">
      <c r="A53" s="621">
        <v>4</v>
      </c>
      <c r="B53" s="614" t="s">
        <v>1429</v>
      </c>
      <c r="C53" s="620"/>
      <c r="D53" s="616">
        <v>490616</v>
      </c>
      <c r="E53" s="616">
        <v>22075</v>
      </c>
      <c r="F53" s="616">
        <v>5471</v>
      </c>
      <c r="G53" s="616">
        <v>486014</v>
      </c>
    </row>
    <row r="54" spans="1:7">
      <c r="A54" s="44">
        <v>5</v>
      </c>
      <c r="B54" s="618" t="s">
        <v>1366</v>
      </c>
      <c r="C54" s="620"/>
      <c r="D54" s="416">
        <v>370443</v>
      </c>
      <c r="E54" s="416">
        <v>11991</v>
      </c>
      <c r="F54" s="416">
        <v>2801</v>
      </c>
      <c r="G54" s="416">
        <v>366113</v>
      </c>
    </row>
    <row r="55" spans="1:7">
      <c r="A55" s="44">
        <v>6</v>
      </c>
      <c r="B55" s="618" t="s">
        <v>1367</v>
      </c>
      <c r="C55" s="620"/>
      <c r="D55" s="416">
        <v>120173</v>
      </c>
      <c r="E55" s="416">
        <v>10084</v>
      </c>
      <c r="F55" s="416">
        <v>2670</v>
      </c>
      <c r="G55" s="416">
        <v>119901</v>
      </c>
    </row>
    <row r="56" spans="1:7">
      <c r="A56" s="621">
        <v>7</v>
      </c>
      <c r="B56" s="614" t="s">
        <v>1430</v>
      </c>
      <c r="C56" s="620"/>
      <c r="D56" s="616">
        <v>282213</v>
      </c>
      <c r="E56" s="616">
        <v>22471</v>
      </c>
      <c r="F56" s="616">
        <v>101478</v>
      </c>
      <c r="G56" s="616">
        <v>186641</v>
      </c>
    </row>
    <row r="57" spans="1:7">
      <c r="A57" s="44">
        <v>8</v>
      </c>
      <c r="B57" s="618" t="s">
        <v>1431</v>
      </c>
      <c r="C57" s="620"/>
      <c r="D57" s="622">
        <v>57751</v>
      </c>
      <c r="E57" s="416">
        <v>0</v>
      </c>
      <c r="F57" s="416">
        <v>72</v>
      </c>
      <c r="G57" s="416">
        <v>28947</v>
      </c>
    </row>
    <row r="58" spans="1:7">
      <c r="A58" s="44">
        <v>9</v>
      </c>
      <c r="B58" s="618" t="s">
        <v>1432</v>
      </c>
      <c r="C58" s="620"/>
      <c r="D58" s="416">
        <v>224463</v>
      </c>
      <c r="E58" s="416">
        <v>22471</v>
      </c>
      <c r="F58" s="416">
        <v>101406</v>
      </c>
      <c r="G58" s="416">
        <v>157694</v>
      </c>
    </row>
    <row r="59" spans="1:7">
      <c r="A59" s="621">
        <v>10</v>
      </c>
      <c r="B59" s="614" t="s">
        <v>1433</v>
      </c>
      <c r="C59" s="620"/>
      <c r="D59" s="616">
        <v>0</v>
      </c>
      <c r="E59" s="616">
        <v>0</v>
      </c>
      <c r="F59" s="616">
        <v>0</v>
      </c>
      <c r="G59" s="616">
        <v>0</v>
      </c>
    </row>
    <row r="60" spans="1:7">
      <c r="A60" s="621">
        <v>11</v>
      </c>
      <c r="B60" s="614" t="s">
        <v>1434</v>
      </c>
      <c r="C60" s="616">
        <v>0</v>
      </c>
      <c r="D60" s="616">
        <v>23661</v>
      </c>
      <c r="E60" s="616">
        <v>385</v>
      </c>
      <c r="F60" s="616">
        <v>2043</v>
      </c>
      <c r="G60" s="616">
        <v>2236</v>
      </c>
    </row>
    <row r="61" spans="1:7">
      <c r="A61" s="44">
        <v>12</v>
      </c>
      <c r="B61" s="618" t="s">
        <v>1435</v>
      </c>
      <c r="C61" s="416">
        <v>0</v>
      </c>
      <c r="D61" s="620"/>
      <c r="E61" s="620"/>
      <c r="F61" s="620"/>
      <c r="G61" s="623"/>
    </row>
    <row r="62" spans="1:7" ht="21">
      <c r="A62" s="44">
        <v>13</v>
      </c>
      <c r="B62" s="618" t="s">
        <v>1436</v>
      </c>
      <c r="C62" s="620"/>
      <c r="D62" s="416">
        <v>23661</v>
      </c>
      <c r="E62" s="416">
        <v>385</v>
      </c>
      <c r="F62" s="416">
        <v>2043</v>
      </c>
      <c r="G62" s="416">
        <v>2236</v>
      </c>
    </row>
    <row r="63" spans="1:7">
      <c r="A63" s="45">
        <v>14</v>
      </c>
      <c r="B63" s="400" t="s">
        <v>1437</v>
      </c>
      <c r="C63" s="624"/>
      <c r="D63" s="624"/>
      <c r="E63" s="624"/>
      <c r="F63" s="624"/>
      <c r="G63" s="625">
        <v>741947</v>
      </c>
    </row>
    <row r="64" spans="1:7">
      <c r="A64" s="626" t="s">
        <v>1438</v>
      </c>
      <c r="B64" s="626"/>
      <c r="C64" s="626"/>
      <c r="D64" s="626"/>
      <c r="E64" s="626"/>
      <c r="F64" s="626"/>
      <c r="G64" s="626"/>
    </row>
    <row r="65" spans="1:7">
      <c r="A65" s="621">
        <v>15</v>
      </c>
      <c r="B65" s="614" t="s">
        <v>1363</v>
      </c>
      <c r="C65" s="627"/>
      <c r="D65" s="628"/>
      <c r="E65" s="628"/>
      <c r="F65" s="628"/>
      <c r="G65" s="629">
        <v>6851</v>
      </c>
    </row>
    <row r="66" spans="1:7" ht="21">
      <c r="A66" s="621" t="s">
        <v>1439</v>
      </c>
      <c r="B66" s="614" t="s">
        <v>1440</v>
      </c>
      <c r="C66" s="630"/>
      <c r="D66" s="631">
        <v>670</v>
      </c>
      <c r="E66" s="631">
        <v>725</v>
      </c>
      <c r="F66" s="631">
        <v>33474</v>
      </c>
      <c r="G66" s="631">
        <v>29638</v>
      </c>
    </row>
    <row r="67" spans="1:7" ht="21">
      <c r="A67" s="621">
        <v>16</v>
      </c>
      <c r="B67" s="614" t="s">
        <v>1441</v>
      </c>
      <c r="C67" s="627"/>
      <c r="D67" s="631">
        <v>0</v>
      </c>
      <c r="E67" s="631">
        <v>0</v>
      </c>
      <c r="F67" s="631">
        <v>0</v>
      </c>
      <c r="G67" s="631">
        <v>0</v>
      </c>
    </row>
    <row r="68" spans="1:7">
      <c r="A68" s="621">
        <v>17</v>
      </c>
      <c r="B68" s="614" t="s">
        <v>1442</v>
      </c>
      <c r="C68" s="627"/>
      <c r="D68" s="631">
        <v>173598</v>
      </c>
      <c r="E68" s="629">
        <v>39175</v>
      </c>
      <c r="F68" s="629">
        <v>558628</v>
      </c>
      <c r="G68" s="629">
        <v>482377</v>
      </c>
    </row>
    <row r="69" spans="1:7" ht="31.5">
      <c r="A69" s="44">
        <v>18</v>
      </c>
      <c r="B69" s="632" t="s">
        <v>1443</v>
      </c>
      <c r="C69" s="627"/>
      <c r="D69" s="439">
        <v>59558</v>
      </c>
      <c r="E69" s="418">
        <v>2136</v>
      </c>
      <c r="F69" s="418">
        <v>743</v>
      </c>
      <c r="G69" s="418">
        <v>1811</v>
      </c>
    </row>
    <row r="70" spans="1:7" ht="31.5">
      <c r="A70" s="44">
        <v>19</v>
      </c>
      <c r="B70" s="618" t="s">
        <v>1444</v>
      </c>
      <c r="C70" s="627"/>
      <c r="D70" s="418">
        <v>39872</v>
      </c>
      <c r="E70" s="418">
        <v>9086</v>
      </c>
      <c r="F70" s="418">
        <v>22742</v>
      </c>
      <c r="G70" s="418">
        <v>29915</v>
      </c>
    </row>
    <row r="71" spans="1:7" ht="31.5">
      <c r="A71" s="44">
        <v>20</v>
      </c>
      <c r="B71" s="618" t="s">
        <v>1445</v>
      </c>
      <c r="C71" s="627"/>
      <c r="D71" s="633">
        <v>39424</v>
      </c>
      <c r="E71" s="418">
        <v>18180</v>
      </c>
      <c r="F71" s="418">
        <v>207441</v>
      </c>
      <c r="G71" s="418">
        <v>197697</v>
      </c>
    </row>
    <row r="72" spans="1:7" ht="31.5">
      <c r="A72" s="44">
        <v>21</v>
      </c>
      <c r="B72" s="634" t="s">
        <v>1446</v>
      </c>
      <c r="C72" s="627"/>
      <c r="D72" s="439">
        <v>8139</v>
      </c>
      <c r="E72" s="418">
        <v>2188</v>
      </c>
      <c r="F72" s="418">
        <v>38441</v>
      </c>
      <c r="G72" s="418">
        <v>30252</v>
      </c>
    </row>
    <row r="73" spans="1:7">
      <c r="A73" s="44">
        <v>22</v>
      </c>
      <c r="B73" s="618" t="s">
        <v>1447</v>
      </c>
      <c r="C73" s="627"/>
      <c r="D73" s="418">
        <v>4016</v>
      </c>
      <c r="E73" s="418">
        <v>7259</v>
      </c>
      <c r="F73" s="418">
        <v>301667</v>
      </c>
      <c r="G73" s="418">
        <v>224269</v>
      </c>
    </row>
    <row r="74" spans="1:7" ht="31.5">
      <c r="A74" s="44">
        <v>23</v>
      </c>
      <c r="B74" s="634" t="s">
        <v>1446</v>
      </c>
      <c r="C74" s="627"/>
      <c r="D74" s="418">
        <v>3474</v>
      </c>
      <c r="E74" s="418">
        <v>6681</v>
      </c>
      <c r="F74" s="418">
        <v>270553</v>
      </c>
      <c r="G74" s="418">
        <v>196857</v>
      </c>
    </row>
    <row r="75" spans="1:7" ht="31.5">
      <c r="A75" s="44">
        <v>24</v>
      </c>
      <c r="B75" s="618" t="s">
        <v>1448</v>
      </c>
      <c r="C75" s="627"/>
      <c r="D75" s="439">
        <v>30728</v>
      </c>
      <c r="E75" s="418">
        <v>2515</v>
      </c>
      <c r="F75" s="418">
        <v>26035</v>
      </c>
      <c r="G75" s="418">
        <v>28685</v>
      </c>
    </row>
    <row r="76" spans="1:7">
      <c r="A76" s="621">
        <v>25</v>
      </c>
      <c r="B76" s="614" t="s">
        <v>1449</v>
      </c>
      <c r="C76" s="627"/>
      <c r="D76" s="631">
        <v>0</v>
      </c>
      <c r="E76" s="631">
        <v>0</v>
      </c>
      <c r="F76" s="631">
        <v>0</v>
      </c>
      <c r="G76" s="631">
        <v>0</v>
      </c>
    </row>
    <row r="77" spans="1:7">
      <c r="A77" s="621">
        <v>26</v>
      </c>
      <c r="B77" s="614" t="s">
        <v>1450</v>
      </c>
      <c r="C77" s="635"/>
      <c r="D77" s="636">
        <v>46386</v>
      </c>
      <c r="E77" s="636">
        <v>389</v>
      </c>
      <c r="F77" s="636">
        <v>17213</v>
      </c>
      <c r="G77" s="636">
        <v>24028</v>
      </c>
    </row>
    <row r="78" spans="1:7">
      <c r="A78" s="44">
        <v>27</v>
      </c>
      <c r="B78" s="618" t="s">
        <v>1451</v>
      </c>
      <c r="C78" s="627"/>
      <c r="D78" s="637"/>
      <c r="E78" s="637"/>
      <c r="F78" s="439">
        <v>157</v>
      </c>
      <c r="G78" s="638">
        <v>133</v>
      </c>
    </row>
    <row r="79" spans="1:7" ht="21">
      <c r="A79" s="44">
        <v>28</v>
      </c>
      <c r="B79" s="618" t="s">
        <v>1452</v>
      </c>
      <c r="C79" s="627"/>
      <c r="D79" s="639">
        <v>1351</v>
      </c>
      <c r="E79" s="640">
        <v>0</v>
      </c>
      <c r="F79" s="418">
        <v>580</v>
      </c>
      <c r="G79" s="439">
        <v>1641</v>
      </c>
    </row>
    <row r="80" spans="1:7">
      <c r="A80" s="44">
        <v>29</v>
      </c>
      <c r="B80" s="618" t="s">
        <v>1453</v>
      </c>
      <c r="C80" s="641"/>
      <c r="D80" s="439">
        <v>1522</v>
      </c>
      <c r="E80" s="640"/>
      <c r="F80" s="640"/>
      <c r="G80" s="439">
        <v>1522</v>
      </c>
    </row>
    <row r="81" spans="1:7" ht="21">
      <c r="A81" s="44">
        <v>30</v>
      </c>
      <c r="B81" s="618" t="s">
        <v>1454</v>
      </c>
      <c r="C81" s="627"/>
      <c r="D81" s="439">
        <v>7754</v>
      </c>
      <c r="E81" s="640"/>
      <c r="F81" s="640"/>
      <c r="G81" s="439">
        <v>388</v>
      </c>
    </row>
    <row r="82" spans="1:7">
      <c r="A82" s="44">
        <v>31</v>
      </c>
      <c r="B82" s="618" t="s">
        <v>1455</v>
      </c>
      <c r="C82" s="627"/>
      <c r="D82" s="639">
        <v>35760</v>
      </c>
      <c r="E82" s="640">
        <v>389</v>
      </c>
      <c r="F82" s="418">
        <v>16476</v>
      </c>
      <c r="G82" s="439">
        <v>20344</v>
      </c>
    </row>
    <row r="83" spans="1:7">
      <c r="A83" s="621">
        <v>32</v>
      </c>
      <c r="B83" s="614" t="s">
        <v>1456</v>
      </c>
      <c r="C83" s="627"/>
      <c r="D83" s="629">
        <v>120254</v>
      </c>
      <c r="E83" s="629">
        <v>32328</v>
      </c>
      <c r="F83" s="629">
        <v>137958</v>
      </c>
      <c r="G83" s="642">
        <v>13433</v>
      </c>
    </row>
    <row r="84" spans="1:7">
      <c r="A84" s="45">
        <v>33</v>
      </c>
      <c r="B84" s="400" t="s">
        <v>1457</v>
      </c>
      <c r="C84" s="643"/>
      <c r="D84" s="644"/>
      <c r="E84" s="644"/>
      <c r="F84" s="644"/>
      <c r="G84" s="645">
        <v>556326</v>
      </c>
    </row>
    <row r="85" spans="1:7">
      <c r="A85" s="45">
        <v>34</v>
      </c>
      <c r="B85" s="400" t="s">
        <v>1458</v>
      </c>
      <c r="C85" s="643"/>
      <c r="D85" s="646"/>
      <c r="E85" s="646"/>
      <c r="F85" s="646"/>
      <c r="G85" s="647">
        <v>1.3337000000000001</v>
      </c>
    </row>
  </sheetData>
  <mergeCells count="4">
    <mergeCell ref="A2:B2"/>
    <mergeCell ref="C2:F2"/>
    <mergeCell ref="A47:B47"/>
    <mergeCell ref="C47:F47"/>
  </mergeCells>
  <hyperlinks>
    <hyperlink ref="I1" location="Index!A1" display="Index" xr:uid="{02B2F6B2-5235-4A28-ABFF-AD3D42063F4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44392-1F51-4D87-8ACB-2F8252EA69E2}">
  <sheetPr>
    <pageSetUpPr fitToPage="1"/>
  </sheetPr>
  <dimension ref="A1:O17"/>
  <sheetViews>
    <sheetView showGridLines="0" zoomScaleNormal="100" zoomScalePageLayoutView="80" workbookViewId="0">
      <selection activeCell="B8" sqref="B8"/>
    </sheetView>
  </sheetViews>
  <sheetFormatPr defaultColWidth="9.26953125" defaultRowHeight="10.5"/>
  <cols>
    <col min="1" max="1" width="8.54296875" style="2" customWidth="1"/>
    <col min="2" max="2" width="74.26953125" style="2" customWidth="1"/>
    <col min="3" max="3" width="29.26953125" style="2" customWidth="1"/>
    <col min="4" max="10" width="10.7265625" style="2" customWidth="1"/>
    <col min="11" max="16384" width="9.26953125" style="2"/>
  </cols>
  <sheetData>
    <row r="1" spans="1:15">
      <c r="A1" s="11" t="s">
        <v>1459</v>
      </c>
      <c r="B1" s="11"/>
      <c r="C1" s="11"/>
      <c r="E1" s="11" t="s">
        <v>143</v>
      </c>
    </row>
    <row r="2" spans="1:15">
      <c r="A2" s="502"/>
      <c r="B2" s="502"/>
      <c r="C2" s="50">
        <v>45838</v>
      </c>
      <c r="E2" s="11"/>
    </row>
    <row r="3" spans="1:15" ht="15" customHeight="1">
      <c r="A3" s="108"/>
      <c r="B3" s="109" t="s">
        <v>297</v>
      </c>
      <c r="C3" s="110" t="s">
        <v>146</v>
      </c>
    </row>
    <row r="4" spans="1:15" ht="28.5" customHeight="1">
      <c r="A4" s="108" t="s">
        <v>297</v>
      </c>
      <c r="B4" s="109" t="s">
        <v>297</v>
      </c>
      <c r="C4" s="143" t="s">
        <v>1131</v>
      </c>
    </row>
    <row r="5" spans="1:15">
      <c r="A5" s="111">
        <v>1</v>
      </c>
      <c r="B5" s="112" t="s">
        <v>1460</v>
      </c>
      <c r="C5" s="125">
        <v>2637</v>
      </c>
    </row>
    <row r="6" spans="1:15">
      <c r="A6" s="111">
        <v>2</v>
      </c>
      <c r="B6" s="112" t="s">
        <v>1461</v>
      </c>
      <c r="C6" s="125">
        <v>2723.6001596299998</v>
      </c>
    </row>
    <row r="8" spans="1:15">
      <c r="B8" s="2" t="s">
        <v>1744</v>
      </c>
    </row>
    <row r="10" spans="1:15">
      <c r="A10" s="11" t="s">
        <v>1459</v>
      </c>
      <c r="B10" s="11"/>
      <c r="C10" s="11"/>
    </row>
    <row r="11" spans="1:15">
      <c r="A11" s="502"/>
      <c r="B11" s="502"/>
      <c r="C11" s="50">
        <v>45747</v>
      </c>
    </row>
    <row r="12" spans="1:15">
      <c r="A12" s="108"/>
      <c r="B12" s="109" t="s">
        <v>297</v>
      </c>
      <c r="C12" s="110" t="s">
        <v>146</v>
      </c>
      <c r="O12" s="113"/>
    </row>
    <row r="13" spans="1:15">
      <c r="A13" s="108" t="s">
        <v>297</v>
      </c>
      <c r="B13" s="109" t="s">
        <v>297</v>
      </c>
      <c r="C13" s="143" t="s">
        <v>1131</v>
      </c>
      <c r="O13" s="113"/>
    </row>
    <row r="14" spans="1:15">
      <c r="A14" s="111">
        <v>1</v>
      </c>
      <c r="B14" s="112" t="s">
        <v>1132</v>
      </c>
      <c r="C14" s="125">
        <v>1033.5896909999999</v>
      </c>
    </row>
    <row r="15" spans="1:15">
      <c r="A15" s="111">
        <v>2</v>
      </c>
      <c r="B15" s="112" t="s">
        <v>1462</v>
      </c>
      <c r="C15" s="125">
        <v>2637</v>
      </c>
    </row>
    <row r="17" spans="2:2">
      <c r="B17" s="2" t="s">
        <v>1743</v>
      </c>
    </row>
  </sheetData>
  <hyperlinks>
    <hyperlink ref="E1" location="Index!A1" display="Index" xr:uid="{1AE465C1-0E56-4073-AEF7-364B6D5746EC}"/>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62CD-658C-4BAB-9A72-4058D35A8A09}">
  <sheetPr>
    <pageSetUpPr fitToPage="1"/>
  </sheetPr>
  <dimension ref="A1:D25"/>
  <sheetViews>
    <sheetView showGridLines="0" zoomScaleNormal="100" workbookViewId="0">
      <selection activeCell="P21" sqref="P21"/>
    </sheetView>
  </sheetViews>
  <sheetFormatPr defaultColWidth="9.1796875" defaultRowHeight="10.5"/>
  <cols>
    <col min="1" max="1" width="14" style="2" customWidth="1"/>
    <col min="2" max="2" width="70.7265625" style="12" customWidth="1"/>
    <col min="3" max="3" width="100.7265625" style="2" customWidth="1"/>
    <col min="4" max="16384" width="9.1796875" style="2"/>
  </cols>
  <sheetData>
    <row r="1" spans="1:4">
      <c r="A1" s="11" t="s">
        <v>116</v>
      </c>
      <c r="B1" s="11"/>
      <c r="C1" s="11"/>
      <c r="D1" s="11" t="s">
        <v>143</v>
      </c>
    </row>
    <row r="2" spans="1:4">
      <c r="A2" s="66" t="s">
        <v>1398</v>
      </c>
      <c r="B2" s="1086" t="s">
        <v>1399</v>
      </c>
      <c r="C2" s="1086"/>
    </row>
    <row r="3" spans="1:4">
      <c r="A3" s="380"/>
      <c r="B3" s="380" t="s">
        <v>1463</v>
      </c>
      <c r="C3" s="380" t="s">
        <v>1464</v>
      </c>
    </row>
    <row r="4" spans="1:4" ht="42">
      <c r="A4" s="68" t="s">
        <v>1296</v>
      </c>
      <c r="B4" s="25" t="s">
        <v>1465</v>
      </c>
      <c r="C4" s="25" t="s">
        <v>1466</v>
      </c>
    </row>
    <row r="5" spans="1:4" ht="42">
      <c r="A5" s="68" t="s">
        <v>1298</v>
      </c>
      <c r="B5" s="25" t="s">
        <v>1467</v>
      </c>
      <c r="C5" s="25" t="s">
        <v>1468</v>
      </c>
    </row>
    <row r="6" spans="1:4" ht="21">
      <c r="A6" s="68" t="s">
        <v>1309</v>
      </c>
      <c r="B6" s="25" t="s">
        <v>1469</v>
      </c>
      <c r="C6" s="25" t="s">
        <v>1470</v>
      </c>
    </row>
    <row r="7" spans="1:4" ht="31.5">
      <c r="A7" s="68" t="s">
        <v>1406</v>
      </c>
      <c r="B7" s="25" t="s">
        <v>1471</v>
      </c>
      <c r="C7" s="25" t="s">
        <v>1472</v>
      </c>
    </row>
    <row r="8" spans="1:4">
      <c r="A8" s="380"/>
      <c r="B8" s="380" t="s">
        <v>1473</v>
      </c>
      <c r="C8" s="380"/>
    </row>
    <row r="9" spans="1:4" ht="31.5">
      <c r="A9" s="13" t="s">
        <v>1409</v>
      </c>
      <c r="B9" s="25" t="s">
        <v>1474</v>
      </c>
      <c r="C9" s="734" t="s">
        <v>1475</v>
      </c>
    </row>
    <row r="10" spans="1:4" ht="21">
      <c r="A10" s="13" t="s">
        <v>1412</v>
      </c>
      <c r="B10" s="25" t="s">
        <v>1476</v>
      </c>
      <c r="C10" s="735" t="s">
        <v>1477</v>
      </c>
    </row>
    <row r="11" spans="1:4" ht="42">
      <c r="A11" s="68" t="s">
        <v>1415</v>
      </c>
      <c r="B11" s="25" t="s">
        <v>1478</v>
      </c>
      <c r="C11" s="735" t="s">
        <v>1479</v>
      </c>
    </row>
    <row r="12" spans="1:4" ht="31.5">
      <c r="A12" s="68" t="s">
        <v>1480</v>
      </c>
      <c r="B12" s="25" t="s">
        <v>1481</v>
      </c>
      <c r="C12" s="25" t="s">
        <v>1482</v>
      </c>
    </row>
    <row r="13" spans="1:4" ht="54" customHeight="1">
      <c r="A13" s="68" t="s">
        <v>1483</v>
      </c>
      <c r="B13" s="25" t="s">
        <v>1484</v>
      </c>
      <c r="C13" s="165" t="s">
        <v>1485</v>
      </c>
    </row>
    <row r="14" spans="1:4">
      <c r="A14" s="380"/>
      <c r="B14" s="380" t="s">
        <v>1486</v>
      </c>
      <c r="C14" s="380"/>
    </row>
    <row r="15" spans="1:4" ht="63">
      <c r="A15" s="68" t="s">
        <v>1487</v>
      </c>
      <c r="B15" s="25" t="s">
        <v>1488</v>
      </c>
      <c r="C15" s="25" t="s">
        <v>1489</v>
      </c>
    </row>
    <row r="16" spans="1:4" ht="31.5">
      <c r="A16" s="68" t="s">
        <v>1490</v>
      </c>
      <c r="B16" s="25" t="s">
        <v>1491</v>
      </c>
      <c r="C16" s="25" t="s">
        <v>1492</v>
      </c>
    </row>
    <row r="17" spans="1:3" ht="63">
      <c r="A17" s="68" t="s">
        <v>1493</v>
      </c>
      <c r="B17" s="25" t="s">
        <v>1494</v>
      </c>
      <c r="C17" s="729" t="s">
        <v>1495</v>
      </c>
    </row>
    <row r="18" spans="1:3" ht="52.5">
      <c r="A18" s="68" t="s">
        <v>1496</v>
      </c>
      <c r="B18" s="25" t="s">
        <v>1497</v>
      </c>
      <c r="C18" s="729" t="s">
        <v>1498</v>
      </c>
    </row>
    <row r="19" spans="1:3">
      <c r="A19" s="68" t="s">
        <v>1499</v>
      </c>
      <c r="B19" s="25" t="s">
        <v>1500</v>
      </c>
      <c r="C19" s="25" t="s">
        <v>1501</v>
      </c>
    </row>
    <row r="20" spans="1:3" ht="21">
      <c r="A20" s="68" t="s">
        <v>1502</v>
      </c>
      <c r="B20" s="25" t="s">
        <v>1503</v>
      </c>
      <c r="C20" s="25" t="s">
        <v>1504</v>
      </c>
    </row>
    <row r="21" spans="1:3">
      <c r="A21" s="68" t="s">
        <v>1505</v>
      </c>
      <c r="B21" s="25" t="s">
        <v>1506</v>
      </c>
      <c r="C21" s="25" t="s">
        <v>1507</v>
      </c>
    </row>
    <row r="22" spans="1:3" ht="63">
      <c r="A22" s="68" t="s">
        <v>1508</v>
      </c>
      <c r="B22" s="25" t="s">
        <v>1509</v>
      </c>
      <c r="C22" s="25" t="s">
        <v>1510</v>
      </c>
    </row>
    <row r="23" spans="1:3" ht="21">
      <c r="A23" s="68" t="s">
        <v>1511</v>
      </c>
      <c r="B23" s="25" t="s">
        <v>1512</v>
      </c>
      <c r="C23" s="25" t="s">
        <v>1513</v>
      </c>
    </row>
    <row r="25" spans="1:3">
      <c r="C25" s="736"/>
    </row>
  </sheetData>
  <mergeCells count="1">
    <mergeCell ref="B2:C2"/>
  </mergeCells>
  <hyperlinks>
    <hyperlink ref="D1" location="Index!A1" display="Index" xr:uid="{BFEC7680-B919-4B8B-BE0F-0FD39010C75A}"/>
  </hyperlinks>
  <pageMargins left="0.70866141732283472" right="0.70866141732283472" top="0.74803149606299213" bottom="0.74803149606299213" header="0.31496062992125984" footer="0.31496062992125984"/>
  <pageSetup paperSize="9" scale="68" orientation="landscape" r:id="rId1"/>
  <headerFooter>
    <oddHeader>&amp;CEN
Annex 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CA97-9385-44F7-872C-09D34729FB39}">
  <sheetPr>
    <pageSetUpPr fitToPage="1"/>
  </sheetPr>
  <dimension ref="A1:D24"/>
  <sheetViews>
    <sheetView showGridLines="0" zoomScaleNormal="100" workbookViewId="0">
      <selection activeCell="P21" sqref="P21"/>
    </sheetView>
  </sheetViews>
  <sheetFormatPr defaultColWidth="9.1796875" defaultRowHeight="10.5"/>
  <cols>
    <col min="1" max="1" width="9.1796875" style="12"/>
    <col min="2" max="2" width="74.81640625" style="12" customWidth="1"/>
    <col min="3" max="3" width="100.7265625" style="12" customWidth="1"/>
    <col min="4" max="16384" width="9.1796875" style="12"/>
  </cols>
  <sheetData>
    <row r="1" spans="1:4">
      <c r="A1" s="11" t="s">
        <v>118</v>
      </c>
      <c r="B1" s="11"/>
      <c r="C1" s="11"/>
      <c r="D1" s="11" t="s">
        <v>143</v>
      </c>
    </row>
    <row r="2" spans="1:4">
      <c r="A2" s="13" t="s">
        <v>1398</v>
      </c>
      <c r="B2" s="1014" t="s">
        <v>1399</v>
      </c>
      <c r="C2" s="1014"/>
    </row>
    <row r="3" spans="1:4">
      <c r="A3" s="380"/>
      <c r="B3" s="380" t="s">
        <v>1463</v>
      </c>
      <c r="C3" s="380" t="s">
        <v>1464</v>
      </c>
    </row>
    <row r="4" spans="1:4" ht="52.5">
      <c r="A4" s="68" t="s">
        <v>1296</v>
      </c>
      <c r="B4" s="25" t="s">
        <v>1514</v>
      </c>
      <c r="C4" s="25" t="s">
        <v>1515</v>
      </c>
      <c r="D4" s="737"/>
    </row>
    <row r="5" spans="1:4" ht="63">
      <c r="A5" s="68" t="s">
        <v>1298</v>
      </c>
      <c r="B5" s="25" t="s">
        <v>1516</v>
      </c>
      <c r="C5" s="25" t="s">
        <v>1517</v>
      </c>
    </row>
    <row r="6" spans="1:4" ht="21">
      <c r="A6" s="68" t="s">
        <v>1309</v>
      </c>
      <c r="B6" s="25" t="s">
        <v>1518</v>
      </c>
      <c r="C6" s="25" t="s">
        <v>1519</v>
      </c>
    </row>
    <row r="7" spans="1:4">
      <c r="A7" s="380"/>
      <c r="B7" s="380" t="s">
        <v>1473</v>
      </c>
      <c r="C7" s="380"/>
    </row>
    <row r="8" spans="1:4" ht="31.5">
      <c r="A8" s="68" t="s">
        <v>1406</v>
      </c>
      <c r="B8" s="25" t="s">
        <v>1520</v>
      </c>
      <c r="C8" s="1056" t="s">
        <v>1521</v>
      </c>
    </row>
    <row r="9" spans="1:4">
      <c r="A9" s="738" t="s">
        <v>1483</v>
      </c>
      <c r="B9" s="187" t="s">
        <v>1522</v>
      </c>
      <c r="C9" s="1057"/>
    </row>
    <row r="10" spans="1:4">
      <c r="A10" s="738" t="s">
        <v>1523</v>
      </c>
      <c r="B10" s="187" t="s">
        <v>1524</v>
      </c>
      <c r="C10" s="1057"/>
    </row>
    <row r="11" spans="1:4">
      <c r="A11" s="738" t="s">
        <v>1525</v>
      </c>
      <c r="B11" s="187" t="s">
        <v>1526</v>
      </c>
      <c r="C11" s="1057"/>
    </row>
    <row r="12" spans="1:4">
      <c r="A12" s="738" t="s">
        <v>1527</v>
      </c>
      <c r="B12" s="187" t="s">
        <v>1528</v>
      </c>
      <c r="C12" s="1058"/>
    </row>
    <row r="13" spans="1:4" ht="31.5">
      <c r="A13" s="13" t="s">
        <v>1409</v>
      </c>
      <c r="B13" s="25" t="s">
        <v>1529</v>
      </c>
      <c r="C13" s="25" t="s">
        <v>1530</v>
      </c>
    </row>
    <row r="14" spans="1:4" ht="42">
      <c r="A14" s="13" t="s">
        <v>1412</v>
      </c>
      <c r="B14" s="25" t="s">
        <v>1531</v>
      </c>
      <c r="C14" s="25" t="s">
        <v>1532</v>
      </c>
    </row>
    <row r="15" spans="1:4" ht="54" customHeight="1">
      <c r="A15" s="68" t="s">
        <v>1415</v>
      </c>
      <c r="B15" s="25" t="s">
        <v>1533</v>
      </c>
      <c r="C15" s="25" t="s">
        <v>1485</v>
      </c>
    </row>
    <row r="16" spans="1:4">
      <c r="A16" s="380"/>
      <c r="B16" s="380" t="s">
        <v>1486</v>
      </c>
      <c r="C16" s="380"/>
    </row>
    <row r="17" spans="1:3" ht="21">
      <c r="A17" s="68" t="s">
        <v>1480</v>
      </c>
      <c r="B17" s="25" t="s">
        <v>1534</v>
      </c>
      <c r="C17" s="1056" t="s">
        <v>1535</v>
      </c>
    </row>
    <row r="18" spans="1:3" ht="21">
      <c r="A18" s="68" t="s">
        <v>1483</v>
      </c>
      <c r="B18" s="25" t="s">
        <v>1536</v>
      </c>
      <c r="C18" s="1057"/>
    </row>
    <row r="19" spans="1:3">
      <c r="A19" s="68" t="s">
        <v>1487</v>
      </c>
      <c r="B19" s="25" t="s">
        <v>1537</v>
      </c>
      <c r="C19" s="1057"/>
    </row>
    <row r="20" spans="1:3">
      <c r="A20" s="68" t="s">
        <v>1490</v>
      </c>
      <c r="B20" s="25" t="s">
        <v>1538</v>
      </c>
      <c r="C20" s="1058"/>
    </row>
    <row r="21" spans="1:3" ht="24" customHeight="1">
      <c r="A21" s="68" t="s">
        <v>1493</v>
      </c>
      <c r="B21" s="25" t="s">
        <v>1539</v>
      </c>
      <c r="C21" s="25" t="s">
        <v>1540</v>
      </c>
    </row>
    <row r="22" spans="1:3" ht="21">
      <c r="A22" s="68" t="s">
        <v>1496</v>
      </c>
      <c r="B22" s="25" t="s">
        <v>1541</v>
      </c>
      <c r="C22" s="25" t="s">
        <v>1542</v>
      </c>
    </row>
    <row r="24" spans="1:3" ht="15" customHeight="1">
      <c r="C24" s="736"/>
    </row>
  </sheetData>
  <mergeCells count="3">
    <mergeCell ref="B2:C2"/>
    <mergeCell ref="C8:C12"/>
    <mergeCell ref="C17:C20"/>
  </mergeCells>
  <hyperlinks>
    <hyperlink ref="D1" location="Index!A1" display="Index" xr:uid="{57037A2D-772E-4D9E-B50B-5045E9BEFB46}"/>
  </hyperlinks>
  <pageMargins left="0.70866141732283472" right="0.70866141732283472" top="0.74803149606299213" bottom="0.74803149606299213" header="0.31496062992125984" footer="0.31496062992125984"/>
  <pageSetup paperSize="9" scale="27" orientation="landscape" r:id="rId1"/>
  <headerFooter>
    <oddHeader>&amp;CEN
Annex I</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7D62-4BC5-472B-BBAC-DB18083B795C}">
  <sheetPr>
    <pageSetUpPr fitToPage="1"/>
  </sheetPr>
  <dimension ref="A1:D22"/>
  <sheetViews>
    <sheetView showGridLines="0" zoomScaleNormal="100" workbookViewId="0">
      <selection activeCell="P21" sqref="P21"/>
    </sheetView>
  </sheetViews>
  <sheetFormatPr defaultColWidth="9.1796875" defaultRowHeight="10.5"/>
  <cols>
    <col min="1" max="1" width="9.1796875" style="2"/>
    <col min="2" max="2" width="70.7265625" style="2" customWidth="1"/>
    <col min="3" max="3" width="100.7265625" style="2" customWidth="1"/>
    <col min="4" max="16384" width="9.1796875" style="2"/>
  </cols>
  <sheetData>
    <row r="1" spans="1:4">
      <c r="A1" s="11" t="s">
        <v>120</v>
      </c>
      <c r="B1" s="11"/>
      <c r="C1" s="11"/>
      <c r="D1" s="11" t="s">
        <v>143</v>
      </c>
    </row>
    <row r="2" spans="1:4">
      <c r="A2" s="66" t="s">
        <v>1398</v>
      </c>
      <c r="B2" s="1086" t="s">
        <v>1399</v>
      </c>
      <c r="C2" s="1086"/>
    </row>
    <row r="3" spans="1:4">
      <c r="A3" s="380"/>
      <c r="B3" s="380" t="s">
        <v>1473</v>
      </c>
      <c r="C3" s="380" t="s">
        <v>1464</v>
      </c>
    </row>
    <row r="4" spans="1:4" ht="31.5">
      <c r="A4" s="68" t="s">
        <v>1296</v>
      </c>
      <c r="B4" s="25" t="s">
        <v>1543</v>
      </c>
      <c r="C4" s="165" t="s">
        <v>1544</v>
      </c>
    </row>
    <row r="5" spans="1:4">
      <c r="A5" s="68" t="s">
        <v>1298</v>
      </c>
      <c r="B5" s="25" t="s">
        <v>1545</v>
      </c>
      <c r="C5" s="165" t="s">
        <v>1546</v>
      </c>
    </row>
    <row r="6" spans="1:4" ht="21">
      <c r="A6" s="68" t="s">
        <v>1309</v>
      </c>
      <c r="B6" s="25" t="s">
        <v>1547</v>
      </c>
      <c r="C6" s="739" t="s">
        <v>1548</v>
      </c>
    </row>
    <row r="7" spans="1:4">
      <c r="A7" s="740" t="s">
        <v>1483</v>
      </c>
      <c r="B7" s="741" t="s">
        <v>1549</v>
      </c>
      <c r="C7" s="742"/>
    </row>
    <row r="8" spans="1:4">
      <c r="A8" s="740" t="s">
        <v>1523</v>
      </c>
      <c r="B8" s="741" t="s">
        <v>1550</v>
      </c>
      <c r="C8" s="742"/>
    </row>
    <row r="9" spans="1:4">
      <c r="A9" s="740" t="s">
        <v>1525</v>
      </c>
      <c r="B9" s="741" t="s">
        <v>1551</v>
      </c>
      <c r="C9" s="742"/>
    </row>
    <row r="10" spans="1:4">
      <c r="A10" s="740" t="s">
        <v>1527</v>
      </c>
      <c r="B10" s="741" t="s">
        <v>1552</v>
      </c>
      <c r="C10" s="742"/>
    </row>
    <row r="11" spans="1:4">
      <c r="A11" s="740" t="s">
        <v>1553</v>
      </c>
      <c r="B11" s="741" t="s">
        <v>1554</v>
      </c>
      <c r="C11" s="742"/>
    </row>
    <row r="12" spans="1:4">
      <c r="A12" s="740" t="s">
        <v>1555</v>
      </c>
      <c r="B12" s="741" t="s">
        <v>1556</v>
      </c>
      <c r="C12" s="743"/>
    </row>
    <row r="13" spans="1:4">
      <c r="A13" s="380"/>
      <c r="B13" s="380" t="s">
        <v>1486</v>
      </c>
      <c r="C13" s="380"/>
    </row>
    <row r="14" spans="1:4" ht="21">
      <c r="A14" s="66" t="s">
        <v>1406</v>
      </c>
      <c r="B14" s="25" t="s">
        <v>1557</v>
      </c>
      <c r="C14" s="739" t="s">
        <v>1548</v>
      </c>
    </row>
    <row r="15" spans="1:4">
      <c r="A15" s="740" t="s">
        <v>1483</v>
      </c>
      <c r="B15" s="741" t="s">
        <v>1549</v>
      </c>
      <c r="C15" s="742"/>
    </row>
    <row r="16" spans="1:4">
      <c r="A16" s="740" t="s">
        <v>1523</v>
      </c>
      <c r="B16" s="741" t="s">
        <v>1550</v>
      </c>
      <c r="C16" s="742"/>
    </row>
    <row r="17" spans="1:3">
      <c r="A17" s="740" t="s">
        <v>1525</v>
      </c>
      <c r="B17" s="741" t="s">
        <v>1551</v>
      </c>
      <c r="C17" s="742"/>
    </row>
    <row r="18" spans="1:3">
      <c r="A18" s="740" t="s">
        <v>1527</v>
      </c>
      <c r="B18" s="741" t="s">
        <v>1552</v>
      </c>
      <c r="C18" s="742"/>
    </row>
    <row r="19" spans="1:3">
      <c r="A19" s="740" t="s">
        <v>1553</v>
      </c>
      <c r="B19" s="741" t="s">
        <v>1554</v>
      </c>
      <c r="C19" s="742"/>
    </row>
    <row r="20" spans="1:3">
      <c r="A20" s="740" t="s">
        <v>1555</v>
      </c>
      <c r="B20" s="741" t="s">
        <v>1556</v>
      </c>
      <c r="C20" s="743"/>
    </row>
    <row r="22" spans="1:3">
      <c r="C22" s="736"/>
    </row>
  </sheetData>
  <mergeCells count="1">
    <mergeCell ref="B2:C2"/>
  </mergeCells>
  <hyperlinks>
    <hyperlink ref="D1" location="Index!A1" display="Index" xr:uid="{59CE4A33-E907-431D-944A-9AFB6A799B95}"/>
  </hyperlinks>
  <pageMargins left="0.70866141732283472" right="0.70866141732283472" top="0.74803149606299213" bottom="0.74803149606299213" header="0.31496062992125984" footer="0.31496062992125984"/>
  <pageSetup paperSize="9" scale="68" orientation="landscape" r:id="rId1"/>
  <headerFooter>
    <oddHeader>&amp;CEN
Annex I</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6275-3F2E-4171-A3AC-4F67BCA40B38}">
  <dimension ref="A1:AI128"/>
  <sheetViews>
    <sheetView showGridLines="0" zoomScaleNormal="100" workbookViewId="0">
      <selection activeCell="B2" sqref="B2"/>
    </sheetView>
  </sheetViews>
  <sheetFormatPr defaultColWidth="8.81640625" defaultRowHeight="10.5"/>
  <cols>
    <col min="1" max="1" width="3.1796875" style="746" customWidth="1"/>
    <col min="2" max="2" width="72.54296875" style="746" customWidth="1"/>
    <col min="3" max="3" width="18.54296875" style="770" customWidth="1"/>
    <col min="4" max="4" width="23.1796875" style="770" customWidth="1"/>
    <col min="5" max="18" width="18.54296875" style="770" customWidth="1"/>
    <col min="19" max="19" width="8.81640625" style="746"/>
    <col min="20" max="20" width="11.7265625" style="746" customWidth="1"/>
    <col min="21" max="16384" width="8.81640625" style="746"/>
  </cols>
  <sheetData>
    <row r="1" spans="1:35" ht="10.9" customHeight="1">
      <c r="A1" s="566" t="s">
        <v>122</v>
      </c>
      <c r="B1" s="566"/>
      <c r="C1" s="744"/>
      <c r="D1" s="744"/>
      <c r="E1" s="744"/>
      <c r="F1" s="744"/>
      <c r="G1" s="744"/>
      <c r="H1" s="744"/>
      <c r="I1" s="745"/>
      <c r="J1" s="744"/>
      <c r="K1" s="744"/>
      <c r="L1" s="744"/>
      <c r="M1" s="744"/>
      <c r="N1" s="744"/>
      <c r="O1" s="744"/>
      <c r="P1" s="744"/>
      <c r="Q1" s="745"/>
      <c r="R1" s="744"/>
      <c r="T1" s="11" t="s">
        <v>143</v>
      </c>
      <c r="V1" s="1254" t="s">
        <v>1558</v>
      </c>
      <c r="W1" s="1255"/>
      <c r="X1" s="1255"/>
      <c r="Y1" s="1255"/>
      <c r="Z1" s="1255"/>
      <c r="AA1" s="1255"/>
      <c r="AB1" s="1255"/>
      <c r="AC1" s="1255"/>
      <c r="AD1" s="1255"/>
      <c r="AE1" s="1255"/>
      <c r="AF1" s="1255"/>
      <c r="AG1" s="1255"/>
      <c r="AH1" s="1255"/>
      <c r="AI1" s="1256"/>
    </row>
    <row r="2" spans="1:35" ht="14.5" customHeight="1">
      <c r="B2" s="747">
        <v>45838</v>
      </c>
      <c r="C2" s="748" t="s">
        <v>146</v>
      </c>
      <c r="D2" s="748" t="s">
        <v>147</v>
      </c>
      <c r="E2" s="748" t="s">
        <v>148</v>
      </c>
      <c r="F2" s="748" t="s">
        <v>193</v>
      </c>
      <c r="G2" s="748" t="s">
        <v>194</v>
      </c>
      <c r="H2" s="748" t="s">
        <v>1559</v>
      </c>
      <c r="I2" s="748" t="s">
        <v>1560</v>
      </c>
      <c r="J2" s="748" t="s">
        <v>1561</v>
      </c>
      <c r="K2" s="748" t="s">
        <v>1562</v>
      </c>
      <c r="L2" s="748" t="s">
        <v>1563</v>
      </c>
      <c r="M2" s="748" t="s">
        <v>1564</v>
      </c>
      <c r="N2" s="748" t="s">
        <v>1565</v>
      </c>
      <c r="O2" s="748" t="s">
        <v>1566</v>
      </c>
      <c r="P2" s="748" t="s">
        <v>1567</v>
      </c>
      <c r="Q2" s="748" t="s">
        <v>1568</v>
      </c>
      <c r="R2" s="748" t="s">
        <v>1569</v>
      </c>
      <c r="V2" s="1257"/>
      <c r="W2" s="1009"/>
      <c r="X2" s="1009"/>
      <c r="Y2" s="1009"/>
      <c r="Z2" s="1009"/>
      <c r="AA2" s="1009"/>
      <c r="AB2" s="1009"/>
      <c r="AC2" s="1009"/>
      <c r="AD2" s="1009"/>
      <c r="AE2" s="1009"/>
      <c r="AF2" s="1009"/>
      <c r="AG2" s="1009"/>
      <c r="AH2" s="1009"/>
      <c r="AI2" s="1258"/>
    </row>
    <row r="3" spans="1:35" ht="35.5" customHeight="1">
      <c r="B3" s="1262" t="s">
        <v>1570</v>
      </c>
      <c r="C3" s="1264" t="s">
        <v>1571</v>
      </c>
      <c r="D3" s="1265"/>
      <c r="E3" s="1265"/>
      <c r="F3" s="1265"/>
      <c r="G3" s="1266"/>
      <c r="H3" s="1267" t="s">
        <v>1572</v>
      </c>
      <c r="I3" s="1268"/>
      <c r="J3" s="1269"/>
      <c r="K3" s="1270" t="s">
        <v>1573</v>
      </c>
      <c r="L3" s="1271"/>
      <c r="M3" s="1272" t="s">
        <v>1574</v>
      </c>
      <c r="N3" s="1274" t="s">
        <v>1575</v>
      </c>
      <c r="O3" s="1274" t="s">
        <v>1576</v>
      </c>
      <c r="P3" s="1274" t="s">
        <v>1577</v>
      </c>
      <c r="Q3" s="1274" t="s">
        <v>1578</v>
      </c>
      <c r="R3" s="1274" t="s">
        <v>1579</v>
      </c>
      <c r="V3" s="1257"/>
      <c r="W3" s="1009"/>
      <c r="X3" s="1009"/>
      <c r="Y3" s="1009"/>
      <c r="Z3" s="1009"/>
      <c r="AA3" s="1009"/>
      <c r="AB3" s="1009"/>
      <c r="AC3" s="1009"/>
      <c r="AD3" s="1009"/>
      <c r="AE3" s="1009"/>
      <c r="AF3" s="1009"/>
      <c r="AG3" s="1009"/>
      <c r="AH3" s="1009"/>
      <c r="AI3" s="1258"/>
    </row>
    <row r="4" spans="1:35" ht="73.5">
      <c r="B4" s="1263"/>
      <c r="C4" s="750"/>
      <c r="D4" s="751" t="s">
        <v>1580</v>
      </c>
      <c r="E4" s="751" t="s">
        <v>1581</v>
      </c>
      <c r="F4" s="752" t="s">
        <v>1582</v>
      </c>
      <c r="G4" s="752" t="s">
        <v>1583</v>
      </c>
      <c r="H4" s="753"/>
      <c r="I4" s="751" t="s">
        <v>1584</v>
      </c>
      <c r="J4" s="751" t="s">
        <v>1585</v>
      </c>
      <c r="K4" s="754"/>
      <c r="L4" s="755" t="s">
        <v>1586</v>
      </c>
      <c r="M4" s="1273"/>
      <c r="N4" s="1275"/>
      <c r="O4" s="1275"/>
      <c r="P4" s="1275"/>
      <c r="Q4" s="1275"/>
      <c r="R4" s="1275"/>
      <c r="V4" s="1257"/>
      <c r="W4" s="1009"/>
      <c r="X4" s="1009"/>
      <c r="Y4" s="1009"/>
      <c r="Z4" s="1009"/>
      <c r="AA4" s="1009"/>
      <c r="AB4" s="1009"/>
      <c r="AC4" s="1009"/>
      <c r="AD4" s="1009"/>
      <c r="AE4" s="1009"/>
      <c r="AF4" s="1009"/>
      <c r="AG4" s="1009"/>
      <c r="AH4" s="1009"/>
      <c r="AI4" s="1258"/>
    </row>
    <row r="5" spans="1:35">
      <c r="A5" s="756">
        <v>1</v>
      </c>
      <c r="B5" s="757" t="s">
        <v>1587</v>
      </c>
      <c r="C5" s="758">
        <v>188240.74704571307</v>
      </c>
      <c r="D5" s="758">
        <v>9633.4247201247599</v>
      </c>
      <c r="E5" s="758">
        <v>0</v>
      </c>
      <c r="F5" s="758">
        <v>17474.558186280086</v>
      </c>
      <c r="G5" s="758">
        <v>5962.6914100200001</v>
      </c>
      <c r="H5" s="758">
        <v>-2746.7114936810385</v>
      </c>
      <c r="I5" s="758">
        <v>-313.26619554829995</v>
      </c>
      <c r="J5" s="758">
        <v>-2337.0216272562984</v>
      </c>
      <c r="K5" s="758">
        <v>216408707.96303704</v>
      </c>
      <c r="L5" s="758">
        <v>173417419.23040903</v>
      </c>
      <c r="M5" s="759">
        <v>0.13539999999999999</v>
      </c>
      <c r="N5" s="758">
        <v>142617.15990783967</v>
      </c>
      <c r="O5" s="758">
        <v>29327.330655866906</v>
      </c>
      <c r="P5" s="758">
        <v>11878.407251039991</v>
      </c>
      <c r="Q5" s="758">
        <v>4417.8492309642452</v>
      </c>
      <c r="R5" s="758">
        <v>3.923102619628176</v>
      </c>
      <c r="V5" s="1257"/>
      <c r="W5" s="1009"/>
      <c r="X5" s="1009"/>
      <c r="Y5" s="1009"/>
      <c r="Z5" s="1009"/>
      <c r="AA5" s="1009"/>
      <c r="AB5" s="1009"/>
      <c r="AC5" s="1009"/>
      <c r="AD5" s="1009"/>
      <c r="AE5" s="1009"/>
      <c r="AF5" s="1009"/>
      <c r="AG5" s="1009"/>
      <c r="AH5" s="1009"/>
      <c r="AI5" s="1258"/>
    </row>
    <row r="6" spans="1:35">
      <c r="A6" s="756">
        <v>2</v>
      </c>
      <c r="B6" s="760" t="s">
        <v>1588</v>
      </c>
      <c r="C6" s="758">
        <v>3204.7201225751792</v>
      </c>
      <c r="D6" s="758">
        <v>0</v>
      </c>
      <c r="E6" s="758">
        <v>0</v>
      </c>
      <c r="F6" s="758">
        <v>472.01144509</v>
      </c>
      <c r="G6" s="758">
        <v>73.335069000000004</v>
      </c>
      <c r="H6" s="758">
        <v>-42.051494662500005</v>
      </c>
      <c r="I6" s="758">
        <v>-6.9321330576999998</v>
      </c>
      <c r="J6" s="758">
        <v>-32.985732738800003</v>
      </c>
      <c r="K6" s="758">
        <v>6331445.6541780001</v>
      </c>
      <c r="L6" s="758">
        <v>1997633.9192240001</v>
      </c>
      <c r="M6" s="759">
        <v>3.9000000000000003E-3</v>
      </c>
      <c r="N6" s="758">
        <v>1552.9048865012351</v>
      </c>
      <c r="O6" s="758">
        <v>1463.5115516987469</v>
      </c>
      <c r="P6" s="758">
        <v>91.558969794681005</v>
      </c>
      <c r="Q6" s="758">
        <v>96.744714580515989</v>
      </c>
      <c r="R6" s="758">
        <v>5.8648999999999996</v>
      </c>
      <c r="V6" s="1257"/>
      <c r="W6" s="1009"/>
      <c r="X6" s="1009"/>
      <c r="Y6" s="1009"/>
      <c r="Z6" s="1009"/>
      <c r="AA6" s="1009"/>
      <c r="AB6" s="1009"/>
      <c r="AC6" s="1009"/>
      <c r="AD6" s="1009"/>
      <c r="AE6" s="1009"/>
      <c r="AF6" s="1009"/>
      <c r="AG6" s="1009"/>
      <c r="AH6" s="1009"/>
      <c r="AI6" s="1258"/>
    </row>
    <row r="7" spans="1:35">
      <c r="A7" s="756">
        <v>3</v>
      </c>
      <c r="B7" s="760" t="s">
        <v>1589</v>
      </c>
      <c r="C7" s="758">
        <v>6115.8151895519486</v>
      </c>
      <c r="D7" s="758">
        <v>2054.835891946118</v>
      </c>
      <c r="E7" s="758">
        <v>0</v>
      </c>
      <c r="F7" s="758">
        <v>641.40212582999993</v>
      </c>
      <c r="G7" s="758">
        <v>360.36512406000003</v>
      </c>
      <c r="H7" s="758">
        <v>-179.77659386290003</v>
      </c>
      <c r="I7" s="758">
        <v>-14.3266206888</v>
      </c>
      <c r="J7" s="758">
        <v>-161.63887291459997</v>
      </c>
      <c r="K7" s="758">
        <v>32316698.510778997</v>
      </c>
      <c r="L7" s="758">
        <v>28987627.234003998</v>
      </c>
      <c r="M7" s="759">
        <v>0.26250000000000001</v>
      </c>
      <c r="N7" s="758">
        <v>4630.2659460763853</v>
      </c>
      <c r="O7" s="758">
        <v>984.67355524611605</v>
      </c>
      <c r="P7" s="758">
        <v>495.90596977608101</v>
      </c>
      <c r="Q7" s="758">
        <v>4.9697184533650001</v>
      </c>
      <c r="R7" s="758">
        <v>4.2059314736986968</v>
      </c>
      <c r="V7" s="1257"/>
      <c r="W7" s="1009"/>
      <c r="X7" s="1009"/>
      <c r="Y7" s="1009"/>
      <c r="Z7" s="1009"/>
      <c r="AA7" s="1009"/>
      <c r="AB7" s="1009"/>
      <c r="AC7" s="1009"/>
      <c r="AD7" s="1009"/>
      <c r="AE7" s="1009"/>
      <c r="AF7" s="1009"/>
      <c r="AG7" s="1009"/>
      <c r="AH7" s="1009"/>
      <c r="AI7" s="1258"/>
    </row>
    <row r="8" spans="1:35">
      <c r="A8" s="756">
        <v>4</v>
      </c>
      <c r="B8" s="761" t="s">
        <v>1590</v>
      </c>
      <c r="C8" s="758">
        <v>0.71467480844099995</v>
      </c>
      <c r="D8" s="758">
        <v>0.44327869888799998</v>
      </c>
      <c r="E8" s="758">
        <v>0</v>
      </c>
      <c r="F8" s="758">
        <v>0</v>
      </c>
      <c r="G8" s="758">
        <v>5.47818E-3</v>
      </c>
      <c r="H8" s="758">
        <v>-5.4721081999999999E-3</v>
      </c>
      <c r="I8" s="758">
        <v>0</v>
      </c>
      <c r="J8" s="758">
        <v>-5.0521400000000001E-3</v>
      </c>
      <c r="K8" s="758">
        <v>6496.7727290000003</v>
      </c>
      <c r="L8" s="758">
        <v>6415.2206800000004</v>
      </c>
      <c r="M8" s="759">
        <v>0</v>
      </c>
      <c r="N8" s="758">
        <v>0.71467480844099995</v>
      </c>
      <c r="O8" s="758">
        <v>0</v>
      </c>
      <c r="P8" s="758">
        <v>0</v>
      </c>
      <c r="Q8" s="758">
        <v>0</v>
      </c>
      <c r="R8" s="758">
        <v>0.49940000000000001</v>
      </c>
      <c r="V8" s="1257"/>
      <c r="W8" s="1009"/>
      <c r="X8" s="1009"/>
      <c r="Y8" s="1009"/>
      <c r="Z8" s="1009"/>
      <c r="AA8" s="1009"/>
      <c r="AB8" s="1009"/>
      <c r="AC8" s="1009"/>
      <c r="AD8" s="1009"/>
      <c r="AE8" s="1009"/>
      <c r="AF8" s="1009"/>
      <c r="AG8" s="1009"/>
      <c r="AH8" s="1009"/>
      <c r="AI8" s="1258"/>
    </row>
    <row r="9" spans="1:35">
      <c r="A9" s="756">
        <v>5</v>
      </c>
      <c r="B9" s="761" t="s">
        <v>1591</v>
      </c>
      <c r="C9" s="758">
        <v>2424.4769357997779</v>
      </c>
      <c r="D9" s="758">
        <v>437.70103337116097</v>
      </c>
      <c r="E9" s="758">
        <v>0</v>
      </c>
      <c r="F9" s="758">
        <v>323.30616508999998</v>
      </c>
      <c r="G9" s="758">
        <v>102.00353792</v>
      </c>
      <c r="H9" s="758">
        <v>-83.040845942200008</v>
      </c>
      <c r="I9" s="758">
        <v>-3.1188406719999997</v>
      </c>
      <c r="J9" s="758">
        <v>-78.137577790000009</v>
      </c>
      <c r="K9" s="758">
        <v>20275327.492462002</v>
      </c>
      <c r="L9" s="758">
        <v>18061452.214559</v>
      </c>
      <c r="M9" s="759">
        <v>0.1171</v>
      </c>
      <c r="N9" s="758">
        <v>1882.094277682763</v>
      </c>
      <c r="O9" s="758">
        <v>372.30079431746697</v>
      </c>
      <c r="P9" s="758">
        <v>170.081723409548</v>
      </c>
      <c r="Q9" s="758">
        <v>1.4038999999999998E-4</v>
      </c>
      <c r="R9" s="758">
        <v>4.4245000000000001</v>
      </c>
      <c r="V9" s="1257"/>
      <c r="W9" s="1009"/>
      <c r="X9" s="1009"/>
      <c r="Y9" s="1009"/>
      <c r="Z9" s="1009"/>
      <c r="AA9" s="1009"/>
      <c r="AB9" s="1009"/>
      <c r="AC9" s="1009"/>
      <c r="AD9" s="1009"/>
      <c r="AE9" s="1009"/>
      <c r="AF9" s="1009"/>
      <c r="AG9" s="1009"/>
      <c r="AH9" s="1009"/>
      <c r="AI9" s="1258"/>
    </row>
    <row r="10" spans="1:35">
      <c r="A10" s="756">
        <v>6</v>
      </c>
      <c r="B10" s="761" t="s">
        <v>1592</v>
      </c>
      <c r="C10" s="758">
        <v>2214.1454942921982</v>
      </c>
      <c r="D10" s="758">
        <v>1018.7176612370861</v>
      </c>
      <c r="E10" s="758">
        <v>0</v>
      </c>
      <c r="F10" s="758">
        <v>151.89260200999999</v>
      </c>
      <c r="G10" s="758">
        <v>189.93522203000001</v>
      </c>
      <c r="H10" s="758">
        <v>-65.179270898699997</v>
      </c>
      <c r="I10" s="758">
        <v>-2.0466880604999997</v>
      </c>
      <c r="J10" s="758">
        <v>-61.771335162699998</v>
      </c>
      <c r="K10" s="758">
        <v>1728695.307216</v>
      </c>
      <c r="L10" s="758">
        <v>1430125.5182690001</v>
      </c>
      <c r="M10" s="759">
        <v>0.42649999999999999</v>
      </c>
      <c r="N10" s="758">
        <v>1854.11394700336</v>
      </c>
      <c r="O10" s="758">
        <v>360.03154728883806</v>
      </c>
      <c r="P10" s="758">
        <v>0</v>
      </c>
      <c r="Q10" s="758">
        <v>0</v>
      </c>
      <c r="R10" s="758">
        <v>2.8978999999999999</v>
      </c>
      <c r="V10" s="1257"/>
      <c r="W10" s="1009"/>
      <c r="X10" s="1009"/>
      <c r="Y10" s="1009"/>
      <c r="Z10" s="1009"/>
      <c r="AA10" s="1009"/>
      <c r="AB10" s="1009"/>
      <c r="AC10" s="1009"/>
      <c r="AD10" s="1009"/>
      <c r="AE10" s="1009"/>
      <c r="AF10" s="1009"/>
      <c r="AG10" s="1009"/>
      <c r="AH10" s="1009"/>
      <c r="AI10" s="1258"/>
    </row>
    <row r="11" spans="1:35">
      <c r="A11" s="756">
        <v>7</v>
      </c>
      <c r="B11" s="761" t="s">
        <v>1593</v>
      </c>
      <c r="C11" s="758">
        <v>338.11327935526504</v>
      </c>
      <c r="D11" s="758">
        <v>47.974537554393997</v>
      </c>
      <c r="E11" s="758">
        <v>0</v>
      </c>
      <c r="F11" s="758">
        <v>91.38080497</v>
      </c>
      <c r="G11" s="758">
        <v>66.297748830000003</v>
      </c>
      <c r="H11" s="758">
        <v>-30.158035475600002</v>
      </c>
      <c r="I11" s="758">
        <v>-9.0524274067999997</v>
      </c>
      <c r="J11" s="758">
        <v>-20.978676181899999</v>
      </c>
      <c r="K11" s="758">
        <v>273899.07747299998</v>
      </c>
      <c r="L11" s="758">
        <v>108982.132385</v>
      </c>
      <c r="M11" s="759">
        <v>2.3999999999999998E-3</v>
      </c>
      <c r="N11" s="758">
        <v>214.15329207328298</v>
      </c>
      <c r="O11" s="758">
        <v>98.726041360771006</v>
      </c>
      <c r="P11" s="758">
        <v>22.399075887844997</v>
      </c>
      <c r="Q11" s="758">
        <v>2.8348700333650001</v>
      </c>
      <c r="R11" s="758">
        <v>4.0194999999999999</v>
      </c>
      <c r="V11" s="1257"/>
      <c r="W11" s="1009"/>
      <c r="X11" s="1009"/>
      <c r="Y11" s="1009"/>
      <c r="Z11" s="1009"/>
      <c r="AA11" s="1009"/>
      <c r="AB11" s="1009"/>
      <c r="AC11" s="1009"/>
      <c r="AD11" s="1009"/>
      <c r="AE11" s="1009"/>
      <c r="AF11" s="1009"/>
      <c r="AG11" s="1009"/>
      <c r="AH11" s="1009"/>
      <c r="AI11" s="1258"/>
    </row>
    <row r="12" spans="1:35">
      <c r="A12" s="756">
        <v>8</v>
      </c>
      <c r="B12" s="761" t="s">
        <v>1594</v>
      </c>
      <c r="C12" s="758">
        <v>1138.364805296266</v>
      </c>
      <c r="D12" s="758">
        <v>549.999381084589</v>
      </c>
      <c r="E12" s="758">
        <v>0</v>
      </c>
      <c r="F12" s="758">
        <v>74.822553760000005</v>
      </c>
      <c r="G12" s="758">
        <v>2.1231371000000001</v>
      </c>
      <c r="H12" s="758">
        <v>-1.3929694382</v>
      </c>
      <c r="I12" s="758">
        <v>-0.1086645495</v>
      </c>
      <c r="J12" s="758">
        <v>-0.74623163999999997</v>
      </c>
      <c r="K12" s="758">
        <v>10032279.860898999</v>
      </c>
      <c r="L12" s="758">
        <v>9380652.1481110007</v>
      </c>
      <c r="M12" s="759">
        <v>0.31759999999999999</v>
      </c>
      <c r="N12" s="758">
        <v>679.18975450853804</v>
      </c>
      <c r="O12" s="758">
        <v>153.61517227904</v>
      </c>
      <c r="P12" s="758">
        <v>303.42517047868802</v>
      </c>
      <c r="Q12" s="758">
        <v>2.1347080299999996</v>
      </c>
      <c r="R12" s="758">
        <v>6.3422999999999998</v>
      </c>
      <c r="V12" s="1257"/>
      <c r="W12" s="1009"/>
      <c r="X12" s="1009"/>
      <c r="Y12" s="1009"/>
      <c r="Z12" s="1009"/>
      <c r="AA12" s="1009"/>
      <c r="AB12" s="1009"/>
      <c r="AC12" s="1009"/>
      <c r="AD12" s="1009"/>
      <c r="AE12" s="1009"/>
      <c r="AF12" s="1009"/>
      <c r="AG12" s="1009"/>
      <c r="AH12" s="1009"/>
      <c r="AI12" s="1258"/>
    </row>
    <row r="13" spans="1:35">
      <c r="A13" s="756">
        <v>9</v>
      </c>
      <c r="B13" s="760" t="s">
        <v>1595</v>
      </c>
      <c r="C13" s="758">
        <v>49398.413534250874</v>
      </c>
      <c r="D13" s="758">
        <v>3017.8534444004372</v>
      </c>
      <c r="E13" s="758">
        <v>0</v>
      </c>
      <c r="F13" s="758">
        <v>4667.9793500700007</v>
      </c>
      <c r="G13" s="758">
        <v>1626.0691410499999</v>
      </c>
      <c r="H13" s="758">
        <v>-801.57008774499877</v>
      </c>
      <c r="I13" s="758">
        <v>-110.0998227341</v>
      </c>
      <c r="J13" s="758">
        <v>-661.78427252289987</v>
      </c>
      <c r="K13" s="758">
        <v>81213888.117947996</v>
      </c>
      <c r="L13" s="758">
        <v>71751776.290600017</v>
      </c>
      <c r="M13" s="759">
        <v>0.31</v>
      </c>
      <c r="N13" s="758">
        <v>41677.882627566971</v>
      </c>
      <c r="O13" s="758">
        <v>5717.6092065633011</v>
      </c>
      <c r="P13" s="758">
        <v>1002.0140920083461</v>
      </c>
      <c r="Q13" s="758">
        <v>1000.9076081100571</v>
      </c>
      <c r="R13" s="758">
        <v>2.8889158199209941</v>
      </c>
      <c r="V13" s="1257"/>
      <c r="W13" s="1009"/>
      <c r="X13" s="1009"/>
      <c r="Y13" s="1009"/>
      <c r="Z13" s="1009"/>
      <c r="AA13" s="1009"/>
      <c r="AB13" s="1009"/>
      <c r="AC13" s="1009"/>
      <c r="AD13" s="1009"/>
      <c r="AE13" s="1009"/>
      <c r="AF13" s="1009"/>
      <c r="AG13" s="1009"/>
      <c r="AH13" s="1009"/>
      <c r="AI13" s="1258"/>
    </row>
    <row r="14" spans="1:35">
      <c r="A14" s="756">
        <v>10</v>
      </c>
      <c r="B14" s="761" t="s">
        <v>1596</v>
      </c>
      <c r="C14" s="758">
        <v>7986.2344734723492</v>
      </c>
      <c r="D14" s="758">
        <v>9.8888456554839994</v>
      </c>
      <c r="E14" s="758">
        <v>0</v>
      </c>
      <c r="F14" s="758">
        <v>736.96703742</v>
      </c>
      <c r="G14" s="758">
        <v>206.07287052999999</v>
      </c>
      <c r="H14" s="758">
        <v>-81.325623930600003</v>
      </c>
      <c r="I14" s="758">
        <v>-12.7129962796</v>
      </c>
      <c r="J14" s="758">
        <v>-63.319132321799998</v>
      </c>
      <c r="K14" s="758">
        <v>8059427.7563399998</v>
      </c>
      <c r="L14" s="758">
        <v>7197556.2902760003</v>
      </c>
      <c r="M14" s="759">
        <v>9.7799999999999998E-2</v>
      </c>
      <c r="N14" s="758">
        <v>6482.8661224345396</v>
      </c>
      <c r="O14" s="758">
        <v>1012.11021077424</v>
      </c>
      <c r="P14" s="758">
        <v>186.311278593315</v>
      </c>
      <c r="Q14" s="758">
        <v>304.94686167026197</v>
      </c>
      <c r="R14" s="758">
        <v>3.5196999999999998</v>
      </c>
      <c r="V14" s="1257"/>
      <c r="W14" s="1009"/>
      <c r="X14" s="1009"/>
      <c r="Y14" s="1009"/>
      <c r="Z14" s="1009"/>
      <c r="AA14" s="1009"/>
      <c r="AB14" s="1009"/>
      <c r="AC14" s="1009"/>
      <c r="AD14" s="1009"/>
      <c r="AE14" s="1009"/>
      <c r="AF14" s="1009"/>
      <c r="AG14" s="1009"/>
      <c r="AH14" s="1009"/>
      <c r="AI14" s="1258"/>
    </row>
    <row r="15" spans="1:35">
      <c r="A15" s="756">
        <v>11</v>
      </c>
      <c r="B15" s="761" t="s">
        <v>1597</v>
      </c>
      <c r="C15" s="758">
        <v>1348.5289231068029</v>
      </c>
      <c r="D15" s="758">
        <v>386.56243898576497</v>
      </c>
      <c r="E15" s="758">
        <v>0</v>
      </c>
      <c r="F15" s="758">
        <v>86.260925709999995</v>
      </c>
      <c r="G15" s="758">
        <v>12.34808722</v>
      </c>
      <c r="H15" s="758">
        <v>-11.891732423400001</v>
      </c>
      <c r="I15" s="758">
        <v>-3.3885151237</v>
      </c>
      <c r="J15" s="758">
        <v>-7.7407379599999997</v>
      </c>
      <c r="K15" s="758">
        <v>1200198.0406539999</v>
      </c>
      <c r="L15" s="758">
        <v>930898.89613600005</v>
      </c>
      <c r="M15" s="759">
        <v>0.13200000000000001</v>
      </c>
      <c r="N15" s="758">
        <v>1028.420262316095</v>
      </c>
      <c r="O15" s="758">
        <v>294.85786340875001</v>
      </c>
      <c r="P15" s="758">
        <v>16.802998649999999</v>
      </c>
      <c r="Q15" s="758">
        <v>8.4477987319580006</v>
      </c>
      <c r="R15" s="758">
        <v>3.5670000000000002</v>
      </c>
      <c r="V15" s="1257"/>
      <c r="W15" s="1009"/>
      <c r="X15" s="1009"/>
      <c r="Y15" s="1009"/>
      <c r="Z15" s="1009"/>
      <c r="AA15" s="1009"/>
      <c r="AB15" s="1009"/>
      <c r="AC15" s="1009"/>
      <c r="AD15" s="1009"/>
      <c r="AE15" s="1009"/>
      <c r="AF15" s="1009"/>
      <c r="AG15" s="1009"/>
      <c r="AH15" s="1009"/>
      <c r="AI15" s="1258"/>
    </row>
    <row r="16" spans="1:35">
      <c r="A16" s="756">
        <v>12</v>
      </c>
      <c r="B16" s="761" t="s">
        <v>1598</v>
      </c>
      <c r="C16" s="758">
        <v>0.15461910065599999</v>
      </c>
      <c r="D16" s="758">
        <v>0</v>
      </c>
      <c r="E16" s="758">
        <v>0</v>
      </c>
      <c r="F16" s="758">
        <v>0</v>
      </c>
      <c r="G16" s="758">
        <v>1.8921099999999998E-3</v>
      </c>
      <c r="H16" s="758">
        <v>-1.09128E-3</v>
      </c>
      <c r="I16" s="758">
        <v>0</v>
      </c>
      <c r="J16" s="758">
        <v>-1.0610699999999999E-3</v>
      </c>
      <c r="K16" s="758">
        <v>83.405017999999998</v>
      </c>
      <c r="L16" s="758">
        <v>72.042192999999997</v>
      </c>
      <c r="M16" s="759">
        <v>0</v>
      </c>
      <c r="N16" s="758">
        <v>0.15461910065599999</v>
      </c>
      <c r="O16" s="758">
        <v>0</v>
      </c>
      <c r="P16" s="758">
        <v>0</v>
      </c>
      <c r="Q16" s="758">
        <v>0</v>
      </c>
      <c r="R16" s="758">
        <v>0.61160000000000003</v>
      </c>
      <c r="V16" s="1257"/>
      <c r="W16" s="1009"/>
      <c r="X16" s="1009"/>
      <c r="Y16" s="1009"/>
      <c r="Z16" s="1009"/>
      <c r="AA16" s="1009"/>
      <c r="AB16" s="1009"/>
      <c r="AC16" s="1009"/>
      <c r="AD16" s="1009"/>
      <c r="AE16" s="1009"/>
      <c r="AF16" s="1009"/>
      <c r="AG16" s="1009"/>
      <c r="AH16" s="1009"/>
      <c r="AI16" s="1258"/>
    </row>
    <row r="17" spans="1:35">
      <c r="A17" s="756">
        <v>13</v>
      </c>
      <c r="B17" s="761" t="s">
        <v>1599</v>
      </c>
      <c r="C17" s="758">
        <v>465.523007961514</v>
      </c>
      <c r="D17" s="758">
        <v>2.6633326782669999</v>
      </c>
      <c r="E17" s="758">
        <v>0</v>
      </c>
      <c r="F17" s="758">
        <v>66.104821009999995</v>
      </c>
      <c r="G17" s="758">
        <v>33.60307942</v>
      </c>
      <c r="H17" s="758">
        <v>-14.688964584200001</v>
      </c>
      <c r="I17" s="758">
        <v>-1.0536422486000001</v>
      </c>
      <c r="J17" s="758">
        <v>-13.121428327199999</v>
      </c>
      <c r="K17" s="758">
        <v>387321.98675699998</v>
      </c>
      <c r="L17" s="758">
        <v>362491.71054499998</v>
      </c>
      <c r="M17" s="759">
        <v>4.0000000000000002E-4</v>
      </c>
      <c r="N17" s="758">
        <v>356.89232886095897</v>
      </c>
      <c r="O17" s="758">
        <v>97.320697717057996</v>
      </c>
      <c r="P17" s="758">
        <v>2.2709550200000002</v>
      </c>
      <c r="Q17" s="758">
        <v>9.0390263634990013</v>
      </c>
      <c r="R17" s="758">
        <v>3.2622</v>
      </c>
      <c r="V17" s="1257"/>
      <c r="W17" s="1009"/>
      <c r="X17" s="1009"/>
      <c r="Y17" s="1009"/>
      <c r="Z17" s="1009"/>
      <c r="AA17" s="1009"/>
      <c r="AB17" s="1009"/>
      <c r="AC17" s="1009"/>
      <c r="AD17" s="1009"/>
      <c r="AE17" s="1009"/>
      <c r="AF17" s="1009"/>
      <c r="AG17" s="1009"/>
      <c r="AH17" s="1009"/>
      <c r="AI17" s="1258"/>
    </row>
    <row r="18" spans="1:35">
      <c r="A18" s="756">
        <v>14</v>
      </c>
      <c r="B18" s="761" t="s">
        <v>1600</v>
      </c>
      <c r="C18" s="758">
        <v>1.5927638165740001</v>
      </c>
      <c r="D18" s="758">
        <v>0</v>
      </c>
      <c r="E18" s="758">
        <v>0</v>
      </c>
      <c r="F18" s="758">
        <v>0.11310829</v>
      </c>
      <c r="G18" s="758">
        <v>0</v>
      </c>
      <c r="H18" s="758">
        <v>-2.4309130000000002E-2</v>
      </c>
      <c r="I18" s="758">
        <v>-1.6085450000000001E-2</v>
      </c>
      <c r="J18" s="758">
        <v>0</v>
      </c>
      <c r="K18" s="758">
        <v>314.20526799999999</v>
      </c>
      <c r="L18" s="758">
        <v>259.948913</v>
      </c>
      <c r="M18" s="759">
        <v>0</v>
      </c>
      <c r="N18" s="758">
        <v>0.94739638657400005</v>
      </c>
      <c r="O18" s="758">
        <v>0</v>
      </c>
      <c r="P18" s="758">
        <v>0</v>
      </c>
      <c r="Q18" s="758">
        <v>0.64536743000000008</v>
      </c>
      <c r="R18" s="758">
        <v>9.7037999999999993</v>
      </c>
      <c r="V18" s="1257"/>
      <c r="W18" s="1009"/>
      <c r="X18" s="1009"/>
      <c r="Y18" s="1009"/>
      <c r="Z18" s="1009"/>
      <c r="AA18" s="1009"/>
      <c r="AB18" s="1009"/>
      <c r="AC18" s="1009"/>
      <c r="AD18" s="1009"/>
      <c r="AE18" s="1009"/>
      <c r="AF18" s="1009"/>
      <c r="AG18" s="1009"/>
      <c r="AH18" s="1009"/>
      <c r="AI18" s="1258"/>
    </row>
    <row r="19" spans="1:35">
      <c r="A19" s="756">
        <v>15</v>
      </c>
      <c r="B19" s="761" t="s">
        <v>1601</v>
      </c>
      <c r="C19" s="758">
        <v>52.737644649966001</v>
      </c>
      <c r="D19" s="758">
        <v>0</v>
      </c>
      <c r="E19" s="758">
        <v>0</v>
      </c>
      <c r="F19" s="758">
        <v>3.1678648700000003</v>
      </c>
      <c r="G19" s="758">
        <v>1.34478385</v>
      </c>
      <c r="H19" s="758">
        <v>-1.0349352372</v>
      </c>
      <c r="I19" s="758">
        <v>-0.1221798611</v>
      </c>
      <c r="J19" s="758">
        <v>-0.81238672999999995</v>
      </c>
      <c r="K19" s="758">
        <v>41842.242290000002</v>
      </c>
      <c r="L19" s="758">
        <v>39755.821299000003</v>
      </c>
      <c r="M19" s="759">
        <v>0</v>
      </c>
      <c r="N19" s="758">
        <v>46.937875171393003</v>
      </c>
      <c r="O19" s="758">
        <v>5.2292940716629994</v>
      </c>
      <c r="P19" s="758">
        <v>0.45574350000000002</v>
      </c>
      <c r="Q19" s="758">
        <v>0.11473190691099999</v>
      </c>
      <c r="R19" s="758">
        <v>3.0007999999999999</v>
      </c>
      <c r="V19" s="1257"/>
      <c r="W19" s="1009"/>
      <c r="X19" s="1009"/>
      <c r="Y19" s="1009"/>
      <c r="Z19" s="1009"/>
      <c r="AA19" s="1009"/>
      <c r="AB19" s="1009"/>
      <c r="AC19" s="1009"/>
      <c r="AD19" s="1009"/>
      <c r="AE19" s="1009"/>
      <c r="AF19" s="1009"/>
      <c r="AG19" s="1009"/>
      <c r="AH19" s="1009"/>
      <c r="AI19" s="1258"/>
    </row>
    <row r="20" spans="1:35">
      <c r="A20" s="756">
        <v>16</v>
      </c>
      <c r="B20" s="761" t="s">
        <v>1602</v>
      </c>
      <c r="C20" s="758">
        <v>928.51341097916202</v>
      </c>
      <c r="D20" s="758">
        <v>0</v>
      </c>
      <c r="E20" s="758">
        <v>0</v>
      </c>
      <c r="F20" s="758">
        <v>389.74601541999999</v>
      </c>
      <c r="G20" s="758">
        <v>44.97453222</v>
      </c>
      <c r="H20" s="758">
        <v>-35.720478740899999</v>
      </c>
      <c r="I20" s="758">
        <v>-12.988342986700001</v>
      </c>
      <c r="J20" s="758">
        <v>-22.069038884899999</v>
      </c>
      <c r="K20" s="758">
        <v>521801.30544699996</v>
      </c>
      <c r="L20" s="758">
        <v>436340.48724599998</v>
      </c>
      <c r="M20" s="759">
        <v>0</v>
      </c>
      <c r="N20" s="758">
        <v>620.24025498661194</v>
      </c>
      <c r="O20" s="758">
        <v>251.48396396520099</v>
      </c>
      <c r="P20" s="758">
        <v>20.807390940000001</v>
      </c>
      <c r="Q20" s="758">
        <v>35.981801087351002</v>
      </c>
      <c r="R20" s="758">
        <v>4.4313000000000002</v>
      </c>
      <c r="V20" s="1257"/>
      <c r="W20" s="1009"/>
      <c r="X20" s="1009"/>
      <c r="Y20" s="1009"/>
      <c r="Z20" s="1009"/>
      <c r="AA20" s="1009"/>
      <c r="AB20" s="1009"/>
      <c r="AC20" s="1009"/>
      <c r="AD20" s="1009"/>
      <c r="AE20" s="1009"/>
      <c r="AF20" s="1009"/>
      <c r="AG20" s="1009"/>
      <c r="AH20" s="1009"/>
      <c r="AI20" s="1258"/>
    </row>
    <row r="21" spans="1:35">
      <c r="A21" s="756">
        <v>17</v>
      </c>
      <c r="B21" s="761" t="s">
        <v>1603</v>
      </c>
      <c r="C21" s="758">
        <v>1012.6715482539161</v>
      </c>
      <c r="D21" s="758">
        <v>0.20467917243499997</v>
      </c>
      <c r="E21" s="758">
        <v>0</v>
      </c>
      <c r="F21" s="758">
        <v>268.29365399</v>
      </c>
      <c r="G21" s="758">
        <v>43.115665499999999</v>
      </c>
      <c r="H21" s="758">
        <v>-10.813830143400001</v>
      </c>
      <c r="I21" s="758">
        <v>-2.2644254205999998</v>
      </c>
      <c r="J21" s="758">
        <v>-7.9819529197000003</v>
      </c>
      <c r="K21" s="758">
        <v>608918.59890600003</v>
      </c>
      <c r="L21" s="758">
        <v>446609.223038</v>
      </c>
      <c r="M21" s="759">
        <v>0.24550000000000002</v>
      </c>
      <c r="N21" s="758">
        <v>664.94509193244198</v>
      </c>
      <c r="O21" s="758">
        <v>293.57117097290501</v>
      </c>
      <c r="P21" s="758">
        <v>48.611191249999997</v>
      </c>
      <c r="Q21" s="758">
        <v>5.5440940985660001</v>
      </c>
      <c r="R21" s="758">
        <v>4.4958</v>
      </c>
      <c r="V21" s="1257"/>
      <c r="W21" s="1009"/>
      <c r="X21" s="1009"/>
      <c r="Y21" s="1009"/>
      <c r="Z21" s="1009"/>
      <c r="AA21" s="1009"/>
      <c r="AB21" s="1009"/>
      <c r="AC21" s="1009"/>
      <c r="AD21" s="1009"/>
      <c r="AE21" s="1009"/>
      <c r="AF21" s="1009"/>
      <c r="AG21" s="1009"/>
      <c r="AH21" s="1009"/>
      <c r="AI21" s="1258"/>
    </row>
    <row r="22" spans="1:35">
      <c r="A22" s="756">
        <v>18</v>
      </c>
      <c r="B22" s="761" t="s">
        <v>1604</v>
      </c>
      <c r="C22" s="758">
        <v>290.92062181751402</v>
      </c>
      <c r="D22" s="758">
        <v>4.3955633121359998</v>
      </c>
      <c r="E22" s="758">
        <v>0</v>
      </c>
      <c r="F22" s="758">
        <v>47.320815409999994</v>
      </c>
      <c r="G22" s="758">
        <v>8.7349597699999997</v>
      </c>
      <c r="H22" s="758">
        <v>-8.2756262269</v>
      </c>
      <c r="I22" s="758">
        <v>-4.0202194511</v>
      </c>
      <c r="J22" s="758">
        <v>-3.8359154287999999</v>
      </c>
      <c r="K22" s="758">
        <v>84514.721776999999</v>
      </c>
      <c r="L22" s="758">
        <v>65816.910776000004</v>
      </c>
      <c r="M22" s="759">
        <v>0</v>
      </c>
      <c r="N22" s="758">
        <v>196.906848020708</v>
      </c>
      <c r="O22" s="758">
        <v>78.993044774820007</v>
      </c>
      <c r="P22" s="758">
        <v>8.6623252473739996</v>
      </c>
      <c r="Q22" s="758">
        <v>6.3584037746120003</v>
      </c>
      <c r="R22" s="758">
        <v>4.3521000000000001</v>
      </c>
      <c r="V22" s="1257"/>
      <c r="W22" s="1009"/>
      <c r="X22" s="1009"/>
      <c r="Y22" s="1009"/>
      <c r="Z22" s="1009"/>
      <c r="AA22" s="1009"/>
      <c r="AB22" s="1009"/>
      <c r="AC22" s="1009"/>
      <c r="AD22" s="1009"/>
      <c r="AE22" s="1009"/>
      <c r="AF22" s="1009"/>
      <c r="AG22" s="1009"/>
      <c r="AH22" s="1009"/>
      <c r="AI22" s="1258"/>
    </row>
    <row r="23" spans="1:35">
      <c r="A23" s="756">
        <v>19</v>
      </c>
      <c r="B23" s="761" t="s">
        <v>1605</v>
      </c>
      <c r="C23" s="758">
        <v>2627.8093961018608</v>
      </c>
      <c r="D23" s="758">
        <v>1887.2832990982581</v>
      </c>
      <c r="E23" s="758">
        <v>0</v>
      </c>
      <c r="F23" s="758">
        <v>73.986229299999991</v>
      </c>
      <c r="G23" s="758">
        <v>11.10148678</v>
      </c>
      <c r="H23" s="758">
        <v>-12.5829587814</v>
      </c>
      <c r="I23" s="758">
        <v>-6.7209239662</v>
      </c>
      <c r="J23" s="758">
        <v>-5.3443335799999998</v>
      </c>
      <c r="K23" s="758">
        <v>14825574.776071001</v>
      </c>
      <c r="L23" s="758">
        <v>13464522.380289</v>
      </c>
      <c r="M23" s="759">
        <v>0.59530000000000005</v>
      </c>
      <c r="N23" s="758">
        <v>2124.9988122781888</v>
      </c>
      <c r="O23" s="758">
        <v>353.24475944524801</v>
      </c>
      <c r="P23" s="758">
        <v>30.515032989999998</v>
      </c>
      <c r="Q23" s="758">
        <v>119.05079138842399</v>
      </c>
      <c r="R23" s="758">
        <v>2.8113000000000001</v>
      </c>
      <c r="V23" s="1257"/>
      <c r="W23" s="1009"/>
      <c r="X23" s="1009"/>
      <c r="Y23" s="1009"/>
      <c r="Z23" s="1009"/>
      <c r="AA23" s="1009"/>
      <c r="AB23" s="1009"/>
      <c r="AC23" s="1009"/>
      <c r="AD23" s="1009"/>
      <c r="AE23" s="1009"/>
      <c r="AF23" s="1009"/>
      <c r="AG23" s="1009"/>
      <c r="AH23" s="1009"/>
      <c r="AI23" s="1258"/>
    </row>
    <row r="24" spans="1:35">
      <c r="A24" s="756">
        <v>20</v>
      </c>
      <c r="B24" s="761" t="s">
        <v>1606</v>
      </c>
      <c r="C24" s="758">
        <v>4068.1585618859062</v>
      </c>
      <c r="D24" s="758">
        <v>51.080628468411994</v>
      </c>
      <c r="E24" s="758">
        <v>0</v>
      </c>
      <c r="F24" s="758">
        <v>331.61265322000003</v>
      </c>
      <c r="G24" s="758">
        <v>417.86649161999998</v>
      </c>
      <c r="H24" s="758">
        <v>-159.29507430109899</v>
      </c>
      <c r="I24" s="758">
        <v>-8.3058128203999999</v>
      </c>
      <c r="J24" s="758">
        <v>-148.94118824</v>
      </c>
      <c r="K24" s="758">
        <v>5273544.428874</v>
      </c>
      <c r="L24" s="758">
        <v>3933034.271526</v>
      </c>
      <c r="M24" s="759">
        <v>0.1467</v>
      </c>
      <c r="N24" s="758">
        <v>3358.7030861523554</v>
      </c>
      <c r="O24" s="758">
        <v>326.95656537544397</v>
      </c>
      <c r="P24" s="758">
        <v>342.71337902494901</v>
      </c>
      <c r="Q24" s="758">
        <v>39.785531333162005</v>
      </c>
      <c r="R24" s="758">
        <v>3.3496999999999999</v>
      </c>
      <c r="V24" s="1257"/>
      <c r="W24" s="1009"/>
      <c r="X24" s="1009"/>
      <c r="Y24" s="1009"/>
      <c r="Z24" s="1009"/>
      <c r="AA24" s="1009"/>
      <c r="AB24" s="1009"/>
      <c r="AC24" s="1009"/>
      <c r="AD24" s="1009"/>
      <c r="AE24" s="1009"/>
      <c r="AF24" s="1009"/>
      <c r="AG24" s="1009"/>
      <c r="AH24" s="1009"/>
      <c r="AI24" s="1258"/>
    </row>
    <row r="25" spans="1:35">
      <c r="A25" s="756">
        <v>21</v>
      </c>
      <c r="B25" s="761" t="s">
        <v>1607</v>
      </c>
      <c r="C25" s="758">
        <v>1456.1409926278109</v>
      </c>
      <c r="D25" s="758">
        <v>2.5166948408760001</v>
      </c>
      <c r="E25" s="758">
        <v>0</v>
      </c>
      <c r="F25" s="758">
        <v>64.441240800000003</v>
      </c>
      <c r="G25" s="758">
        <v>23.880915569999999</v>
      </c>
      <c r="H25" s="758">
        <v>-21.288908964299999</v>
      </c>
      <c r="I25" s="758">
        <v>-4.2234452403999994</v>
      </c>
      <c r="J25" s="758">
        <v>-15.782711730000001</v>
      </c>
      <c r="K25" s="758">
        <v>1242704.870014</v>
      </c>
      <c r="L25" s="758">
        <v>851475.56117999996</v>
      </c>
      <c r="M25" s="759">
        <v>8.9399999999999993E-2</v>
      </c>
      <c r="N25" s="758">
        <v>941.02884570957599</v>
      </c>
      <c r="O25" s="758">
        <v>508.32805001907201</v>
      </c>
      <c r="P25" s="758">
        <v>4.6813659900000006</v>
      </c>
      <c r="Q25" s="758">
        <v>2.1027309091639999</v>
      </c>
      <c r="R25" s="758">
        <v>3.8395000000000001</v>
      </c>
      <c r="V25" s="1257"/>
      <c r="W25" s="1009"/>
      <c r="X25" s="1009"/>
      <c r="Y25" s="1009"/>
      <c r="Z25" s="1009"/>
      <c r="AA25" s="1009"/>
      <c r="AB25" s="1009"/>
      <c r="AC25" s="1009"/>
      <c r="AD25" s="1009"/>
      <c r="AE25" s="1009"/>
      <c r="AF25" s="1009"/>
      <c r="AG25" s="1009"/>
      <c r="AH25" s="1009"/>
      <c r="AI25" s="1258"/>
    </row>
    <row r="26" spans="1:35">
      <c r="A26" s="756">
        <v>22</v>
      </c>
      <c r="B26" s="761" t="s">
        <v>1608</v>
      </c>
      <c r="C26" s="758">
        <v>2141.7552254852749</v>
      </c>
      <c r="D26" s="758">
        <v>129.629183306231</v>
      </c>
      <c r="E26" s="758">
        <v>0</v>
      </c>
      <c r="F26" s="758">
        <v>266.65111511000003</v>
      </c>
      <c r="G26" s="758">
        <v>66.14494535</v>
      </c>
      <c r="H26" s="758">
        <v>-32.658145855500003</v>
      </c>
      <c r="I26" s="758">
        <v>-6.1757570121000001</v>
      </c>
      <c r="J26" s="758">
        <v>-24.476443476500002</v>
      </c>
      <c r="K26" s="758">
        <v>2946971.6991349999</v>
      </c>
      <c r="L26" s="758">
        <v>2765958.4421910001</v>
      </c>
      <c r="M26" s="759">
        <v>0.13550000000000001</v>
      </c>
      <c r="N26" s="758">
        <v>1689.7893819321539</v>
      </c>
      <c r="O26" s="758">
        <v>300.35858869067403</v>
      </c>
      <c r="P26" s="758">
        <v>59.7233886</v>
      </c>
      <c r="Q26" s="758">
        <v>91.883866262444997</v>
      </c>
      <c r="R26" s="758">
        <v>3.2793000000000001</v>
      </c>
      <c r="V26" s="1257"/>
      <c r="W26" s="1009"/>
      <c r="X26" s="1009"/>
      <c r="Y26" s="1009"/>
      <c r="Z26" s="1009"/>
      <c r="AA26" s="1009"/>
      <c r="AB26" s="1009"/>
      <c r="AC26" s="1009"/>
      <c r="AD26" s="1009"/>
      <c r="AE26" s="1009"/>
      <c r="AF26" s="1009"/>
      <c r="AG26" s="1009"/>
      <c r="AH26" s="1009"/>
      <c r="AI26" s="1258"/>
    </row>
    <row r="27" spans="1:35" ht="11" thickBot="1">
      <c r="A27" s="756">
        <v>23</v>
      </c>
      <c r="B27" s="761" t="s">
        <v>1609</v>
      </c>
      <c r="C27" s="758">
        <v>1713.8953761131611</v>
      </c>
      <c r="D27" s="758">
        <v>0</v>
      </c>
      <c r="E27" s="758">
        <v>0</v>
      </c>
      <c r="F27" s="758">
        <v>244.94817424000001</v>
      </c>
      <c r="G27" s="758">
        <v>23.863068420000001</v>
      </c>
      <c r="H27" s="758">
        <v>-13.9381144389</v>
      </c>
      <c r="I27" s="758">
        <v>-1.9388922398000001</v>
      </c>
      <c r="J27" s="758">
        <v>-10.893615839700001</v>
      </c>
      <c r="K27" s="758">
        <v>3157724.716432</v>
      </c>
      <c r="L27" s="758">
        <v>1126432.8630349999</v>
      </c>
      <c r="M27" s="759">
        <v>0.21790000000000001</v>
      </c>
      <c r="N27" s="758">
        <v>1531.1632253024241</v>
      </c>
      <c r="O27" s="758">
        <v>110.037924224766</v>
      </c>
      <c r="P27" s="758">
        <v>43.951445951546994</v>
      </c>
      <c r="Q27" s="758">
        <v>28.742780634426001</v>
      </c>
      <c r="R27" s="758">
        <v>2.6857000000000002</v>
      </c>
      <c r="V27" s="1259"/>
      <c r="W27" s="1260"/>
      <c r="X27" s="1260"/>
      <c r="Y27" s="1260"/>
      <c r="Z27" s="1260"/>
      <c r="AA27" s="1260"/>
      <c r="AB27" s="1260"/>
      <c r="AC27" s="1260"/>
      <c r="AD27" s="1260"/>
      <c r="AE27" s="1260"/>
      <c r="AF27" s="1260"/>
      <c r="AG27" s="1260"/>
      <c r="AH27" s="1260"/>
      <c r="AI27" s="1261"/>
    </row>
    <row r="28" spans="1:35">
      <c r="A28" s="756">
        <v>24</v>
      </c>
      <c r="B28" s="761" t="s">
        <v>1610</v>
      </c>
      <c r="C28" s="758">
        <v>3716.8036128685212</v>
      </c>
      <c r="D28" s="758">
        <v>315.96980896463197</v>
      </c>
      <c r="E28" s="758">
        <v>0</v>
      </c>
      <c r="F28" s="758">
        <v>297.39172305</v>
      </c>
      <c r="G28" s="758">
        <v>51.875916170000004</v>
      </c>
      <c r="H28" s="758">
        <v>-46.148295810099995</v>
      </c>
      <c r="I28" s="758">
        <v>-8.6025489327000013</v>
      </c>
      <c r="J28" s="758">
        <v>-36.3430850445</v>
      </c>
      <c r="K28" s="758">
        <v>3193438.0044840002</v>
      </c>
      <c r="L28" s="758">
        <v>1990061.334515</v>
      </c>
      <c r="M28" s="759">
        <v>0.28660000000000002</v>
      </c>
      <c r="N28" s="758">
        <v>3317.142437923284</v>
      </c>
      <c r="O28" s="758">
        <v>302.84872628240004</v>
      </c>
      <c r="P28" s="758">
        <v>74.424458728828995</v>
      </c>
      <c r="Q28" s="758">
        <v>22.387989934006999</v>
      </c>
      <c r="R28" s="758">
        <v>2.2673000000000001</v>
      </c>
    </row>
    <row r="29" spans="1:35">
      <c r="A29" s="756">
        <v>25</v>
      </c>
      <c r="B29" s="761" t="s">
        <v>1611</v>
      </c>
      <c r="C29" s="758">
        <v>2836.8389404149589</v>
      </c>
      <c r="D29" s="758">
        <v>16.356302942248</v>
      </c>
      <c r="E29" s="758">
        <v>0</v>
      </c>
      <c r="F29" s="758">
        <v>435.43231470000001</v>
      </c>
      <c r="G29" s="758">
        <v>60.527330590000005</v>
      </c>
      <c r="H29" s="758">
        <v>-31.383480558899997</v>
      </c>
      <c r="I29" s="758">
        <v>-9.3024012322999994</v>
      </c>
      <c r="J29" s="758">
        <v>-19.211728655799998</v>
      </c>
      <c r="K29" s="758">
        <v>3704740.2776000001</v>
      </c>
      <c r="L29" s="758">
        <v>3403690.4755569999</v>
      </c>
      <c r="M29" s="759">
        <v>0.17269999999999999</v>
      </c>
      <c r="N29" s="758">
        <v>2253.0287837285082</v>
      </c>
      <c r="O29" s="758">
        <v>431.545265364221</v>
      </c>
      <c r="P29" s="758">
        <v>48.528058412809003</v>
      </c>
      <c r="Q29" s="758">
        <v>103.73683290943301</v>
      </c>
      <c r="R29" s="758">
        <v>3.6294</v>
      </c>
      <c r="V29" s="12"/>
      <c r="W29" s="12"/>
      <c r="X29" s="12"/>
    </row>
    <row r="30" spans="1:35">
      <c r="A30" s="756">
        <v>26</v>
      </c>
      <c r="B30" s="761" t="s">
        <v>1612</v>
      </c>
      <c r="C30" s="758">
        <v>6332.5242126768953</v>
      </c>
      <c r="D30" s="758">
        <v>0</v>
      </c>
      <c r="E30" s="758">
        <v>0</v>
      </c>
      <c r="F30" s="758">
        <v>224.28225262999999</v>
      </c>
      <c r="G30" s="758">
        <v>11.15750014</v>
      </c>
      <c r="H30" s="758">
        <v>-7.6727013130000001</v>
      </c>
      <c r="I30" s="758">
        <v>-3.5419427881000001</v>
      </c>
      <c r="J30" s="758">
        <v>-2.6676338811</v>
      </c>
      <c r="K30" s="758">
        <v>5954803.4777349997</v>
      </c>
      <c r="L30" s="758">
        <v>5725088.5775459995</v>
      </c>
      <c r="M30" s="759">
        <v>0.78380000000000005</v>
      </c>
      <c r="N30" s="758">
        <v>5973.3564022747541</v>
      </c>
      <c r="O30" s="758">
        <v>319.43738720341298</v>
      </c>
      <c r="P30" s="758">
        <v>2.7996724100000003</v>
      </c>
      <c r="Q30" s="758">
        <v>36.930750788727003</v>
      </c>
      <c r="R30" s="758">
        <v>1.1658999999999999</v>
      </c>
      <c r="V30" s="26"/>
      <c r="W30" s="12"/>
      <c r="X30" s="12"/>
    </row>
    <row r="31" spans="1:35">
      <c r="A31" s="756">
        <v>27</v>
      </c>
      <c r="B31" s="761" t="s">
        <v>1613</v>
      </c>
      <c r="C31" s="758">
        <v>2044.5080899725999</v>
      </c>
      <c r="D31" s="758">
        <v>6.6412999999999997E-4</v>
      </c>
      <c r="E31" s="758">
        <v>0</v>
      </c>
      <c r="F31" s="758">
        <v>92.797940280000006</v>
      </c>
      <c r="G31" s="758">
        <v>140.09599234000001</v>
      </c>
      <c r="H31" s="758">
        <v>-71.143858024599993</v>
      </c>
      <c r="I31" s="758">
        <v>-4.5364569829999999</v>
      </c>
      <c r="J31" s="758">
        <v>-65.713306993700002</v>
      </c>
      <c r="K31" s="758">
        <v>6736526.6187570002</v>
      </c>
      <c r="L31" s="758">
        <v>6670308.7682269998</v>
      </c>
      <c r="M31" s="759">
        <v>0.3861</v>
      </c>
      <c r="N31" s="758">
        <v>1853.732223347783</v>
      </c>
      <c r="O31" s="758">
        <v>142.33554128062298</v>
      </c>
      <c r="P31" s="758">
        <v>14.62256562</v>
      </c>
      <c r="Q31" s="758">
        <v>33.817759721968002</v>
      </c>
      <c r="R31" s="758">
        <v>2.1657000000000002</v>
      </c>
    </row>
    <row r="32" spans="1:35">
      <c r="A32" s="756">
        <v>28</v>
      </c>
      <c r="B32" s="761" t="s">
        <v>1614</v>
      </c>
      <c r="C32" s="758">
        <v>1737.039309008178</v>
      </c>
      <c r="D32" s="758">
        <v>99.577060327504</v>
      </c>
      <c r="E32" s="758">
        <v>0</v>
      </c>
      <c r="F32" s="758">
        <v>234.71779588999999</v>
      </c>
      <c r="G32" s="758">
        <v>64.782535940000002</v>
      </c>
      <c r="H32" s="758">
        <v>-22.149337078699997</v>
      </c>
      <c r="I32" s="758">
        <v>-5.5067672668999998</v>
      </c>
      <c r="J32" s="758">
        <v>-15.5977634262</v>
      </c>
      <c r="K32" s="758">
        <v>7333948.9446869995</v>
      </c>
      <c r="L32" s="758">
        <v>7269250.4923949996</v>
      </c>
      <c r="M32" s="759">
        <v>0.1517</v>
      </c>
      <c r="N32" s="758">
        <v>1432.4680153396412</v>
      </c>
      <c r="O32" s="758">
        <v>225.41441086913099</v>
      </c>
      <c r="P32" s="758">
        <v>24.552065281617001</v>
      </c>
      <c r="Q32" s="758">
        <v>54.604817517793002</v>
      </c>
      <c r="R32" s="758">
        <v>3.4771999999999998</v>
      </c>
    </row>
    <row r="33" spans="1:18">
      <c r="A33" s="756">
        <v>29</v>
      </c>
      <c r="B33" s="761" t="s">
        <v>1615</v>
      </c>
      <c r="C33" s="758">
        <v>2897.6496327049881</v>
      </c>
      <c r="D33" s="758">
        <v>1.9057154199999999</v>
      </c>
      <c r="E33" s="758">
        <v>0</v>
      </c>
      <c r="F33" s="758">
        <v>135.31802966000001</v>
      </c>
      <c r="G33" s="758">
        <v>58.506339859999997</v>
      </c>
      <c r="H33" s="758">
        <v>-25.139285037400001</v>
      </c>
      <c r="I33" s="758">
        <v>-1.1839518763999999</v>
      </c>
      <c r="J33" s="758">
        <v>-22.922605060400002</v>
      </c>
      <c r="K33" s="758">
        <v>4275006.5134300003</v>
      </c>
      <c r="L33" s="758">
        <v>4203859.5573789999</v>
      </c>
      <c r="M33" s="759">
        <v>0.46089999999999998</v>
      </c>
      <c r="N33" s="758">
        <v>2641.5749315413927</v>
      </c>
      <c r="O33" s="758">
        <v>242.72590452948401</v>
      </c>
      <c r="P33" s="758">
        <v>2.0628612400000002</v>
      </c>
      <c r="Q33" s="758">
        <v>11.285935394113</v>
      </c>
      <c r="R33" s="758">
        <v>2.0264000000000002</v>
      </c>
    </row>
    <row r="34" spans="1:18">
      <c r="A34" s="756">
        <v>30</v>
      </c>
      <c r="B34" s="761" t="s">
        <v>1616</v>
      </c>
      <c r="C34" s="758">
        <v>994.84691656710095</v>
      </c>
      <c r="D34" s="758">
        <v>18.607392321109998</v>
      </c>
      <c r="E34" s="758">
        <v>0</v>
      </c>
      <c r="F34" s="758">
        <v>94.116111290000006</v>
      </c>
      <c r="G34" s="758">
        <v>85.968242500000002</v>
      </c>
      <c r="H34" s="758">
        <v>-30.8623968777</v>
      </c>
      <c r="I34" s="758">
        <v>-0.64383731840000002</v>
      </c>
      <c r="J34" s="758">
        <v>-29.828589050200002</v>
      </c>
      <c r="K34" s="758">
        <v>1389163.5268319999</v>
      </c>
      <c r="L34" s="758">
        <v>1345297.0221520001</v>
      </c>
      <c r="M34" s="759">
        <v>0.3659</v>
      </c>
      <c r="N34" s="758">
        <v>964.41334770018489</v>
      </c>
      <c r="O34" s="758">
        <v>22.725952761679</v>
      </c>
      <c r="P34" s="758">
        <v>0.61658869844499997</v>
      </c>
      <c r="Q34" s="758">
        <v>7.0910274067909995</v>
      </c>
      <c r="R34" s="758">
        <v>1.3335999999999999</v>
      </c>
    </row>
    <row r="35" spans="1:18">
      <c r="A35" s="756">
        <v>31</v>
      </c>
      <c r="B35" s="761" t="s">
        <v>1617</v>
      </c>
      <c r="C35" s="758">
        <v>405.74748053503197</v>
      </c>
      <c r="D35" s="758">
        <v>5.9102119999999992E-6</v>
      </c>
      <c r="E35" s="758">
        <v>0</v>
      </c>
      <c r="F35" s="758">
        <v>55.069098650000001</v>
      </c>
      <c r="G35" s="758">
        <v>34.898769420000001</v>
      </c>
      <c r="H35" s="758">
        <v>-20.8207992735</v>
      </c>
      <c r="I35" s="758">
        <v>-2.3778914297</v>
      </c>
      <c r="J35" s="758">
        <v>-18.004012901099998</v>
      </c>
      <c r="K35" s="758">
        <v>266023.17258999997</v>
      </c>
      <c r="L35" s="758">
        <v>211492.64321899999</v>
      </c>
      <c r="M35" s="759">
        <v>0</v>
      </c>
      <c r="N35" s="758">
        <v>222.098134947224</v>
      </c>
      <c r="O35" s="758">
        <v>123.95821233438299</v>
      </c>
      <c r="P35" s="758">
        <v>36.691071669429</v>
      </c>
      <c r="Q35" s="758">
        <v>23.000061583994</v>
      </c>
      <c r="R35" s="758">
        <v>5.4116</v>
      </c>
    </row>
    <row r="36" spans="1:18">
      <c r="A36" s="756">
        <v>32</v>
      </c>
      <c r="B36" s="761" t="s">
        <v>1618</v>
      </c>
      <c r="C36" s="758">
        <v>4304.2914280955638</v>
      </c>
      <c r="D36" s="758">
        <v>91.211828866867009</v>
      </c>
      <c r="E36" s="758">
        <v>0</v>
      </c>
      <c r="F36" s="758">
        <v>515.20339156000102</v>
      </c>
      <c r="G36" s="758">
        <v>223.96082462000001</v>
      </c>
      <c r="H36" s="758">
        <v>-141.7246406045</v>
      </c>
      <c r="I36" s="758">
        <v>-10.2481830474</v>
      </c>
      <c r="J36" s="758">
        <v>-126.6381474129</v>
      </c>
      <c r="K36" s="758">
        <v>9984114.1500499994</v>
      </c>
      <c r="L36" s="758">
        <v>9288154.2842919994</v>
      </c>
      <c r="M36" s="759">
        <v>0.30859999999999999</v>
      </c>
      <c r="N36" s="758">
        <v>3946.5783557672758</v>
      </c>
      <c r="O36" s="758">
        <v>272.41354160647603</v>
      </c>
      <c r="P36" s="758">
        <v>30.181578710031999</v>
      </c>
      <c r="Q36" s="758">
        <v>55.117952011779003</v>
      </c>
      <c r="R36" s="758">
        <v>3.2256</v>
      </c>
    </row>
    <row r="37" spans="1:18">
      <c r="A37" s="756">
        <v>33</v>
      </c>
      <c r="B37" s="761" t="s">
        <v>1619</v>
      </c>
      <c r="C37" s="758">
        <v>33.527346034566001</v>
      </c>
      <c r="D37" s="758">
        <v>0</v>
      </c>
      <c r="E37" s="758">
        <v>0</v>
      </c>
      <c r="F37" s="758">
        <v>4.0370375699999999</v>
      </c>
      <c r="G37" s="758">
        <v>1.2429111100000001</v>
      </c>
      <c r="H37" s="758">
        <v>-0.9854991287999999</v>
      </c>
      <c r="I37" s="758">
        <v>-0.22460375889999998</v>
      </c>
      <c r="J37" s="758">
        <v>-0.53745358840000002</v>
      </c>
      <c r="K37" s="758">
        <v>25180.678800000002</v>
      </c>
      <c r="L37" s="758">
        <v>23348.286674999999</v>
      </c>
      <c r="M37" s="759">
        <v>0</v>
      </c>
      <c r="N37" s="758">
        <v>29.495844412245003</v>
      </c>
      <c r="O37" s="758">
        <v>1.7121308916509999</v>
      </c>
      <c r="P37" s="758">
        <v>2.02867548</v>
      </c>
      <c r="Q37" s="758">
        <v>0.29069525067199997</v>
      </c>
      <c r="R37" s="758">
        <v>2.3260000000000001</v>
      </c>
    </row>
    <row r="38" spans="1:18">
      <c r="A38" s="756">
        <v>34</v>
      </c>
      <c r="B38" s="760" t="s">
        <v>1620</v>
      </c>
      <c r="C38" s="758">
        <v>19966.060424369582</v>
      </c>
      <c r="D38" s="758">
        <v>856.45625598928189</v>
      </c>
      <c r="E38" s="758">
        <v>0</v>
      </c>
      <c r="F38" s="758">
        <v>1790.1459871100001</v>
      </c>
      <c r="G38" s="758">
        <v>364.71425092999993</v>
      </c>
      <c r="H38" s="758">
        <v>-124.5275899482</v>
      </c>
      <c r="I38" s="758">
        <v>-21.114354249900003</v>
      </c>
      <c r="J38" s="758">
        <v>-94.856588053999985</v>
      </c>
      <c r="K38" s="758">
        <v>20098220.990356002</v>
      </c>
      <c r="L38" s="758">
        <v>8574170.1750239991</v>
      </c>
      <c r="M38" s="759">
        <v>8.7599999999999997E-2</v>
      </c>
      <c r="N38" s="758">
        <v>11124.414899312918</v>
      </c>
      <c r="O38" s="758">
        <v>4077.5293347387251</v>
      </c>
      <c r="P38" s="758">
        <v>4238.0315119367988</v>
      </c>
      <c r="Q38" s="758">
        <v>526.084678381137</v>
      </c>
      <c r="R38" s="758">
        <v>6.365675774578337</v>
      </c>
    </row>
    <row r="39" spans="1:18">
      <c r="A39" s="756">
        <v>35</v>
      </c>
      <c r="B39" s="763" t="s">
        <v>1621</v>
      </c>
      <c r="C39" s="758">
        <v>18550.762374092144</v>
      </c>
      <c r="D39" s="758">
        <v>756.38551574667395</v>
      </c>
      <c r="E39" s="758">
        <v>0</v>
      </c>
      <c r="F39" s="758">
        <v>1723.7963157000002</v>
      </c>
      <c r="G39" s="758">
        <v>344.30038332999999</v>
      </c>
      <c r="H39" s="758">
        <v>-104.0330876857</v>
      </c>
      <c r="I39" s="758">
        <v>-19.193795572199999</v>
      </c>
      <c r="J39" s="758">
        <v>-76.768890363999986</v>
      </c>
      <c r="K39" s="758">
        <v>17262190.302540001</v>
      </c>
      <c r="L39" s="758">
        <v>7173947.1873989999</v>
      </c>
      <c r="M39" s="759">
        <v>8.4199999999999997E-2</v>
      </c>
      <c r="N39" s="758">
        <v>10043.105562295919</v>
      </c>
      <c r="O39" s="758">
        <v>3931.8347988478758</v>
      </c>
      <c r="P39" s="758">
        <v>4065.9629618390641</v>
      </c>
      <c r="Q39" s="758">
        <v>509.85905110928098</v>
      </c>
      <c r="R39" s="758">
        <v>6.5435999999999996</v>
      </c>
    </row>
    <row r="40" spans="1:18">
      <c r="A40" s="756">
        <v>36</v>
      </c>
      <c r="B40" s="763" t="s">
        <v>1622</v>
      </c>
      <c r="C40" s="758">
        <v>12996.563181179341</v>
      </c>
      <c r="D40" s="758">
        <v>732.19088209859797</v>
      </c>
      <c r="E40" s="758">
        <v>0</v>
      </c>
      <c r="F40" s="758">
        <v>1499.9584883599998</v>
      </c>
      <c r="G40" s="758">
        <v>327.43908152</v>
      </c>
      <c r="H40" s="758">
        <v>-86.603699796699999</v>
      </c>
      <c r="I40" s="758">
        <v>-17.067362434</v>
      </c>
      <c r="J40" s="758">
        <v>-62.822145173999999</v>
      </c>
      <c r="K40" s="758">
        <v>13102532.370580999</v>
      </c>
      <c r="L40" s="758">
        <v>4568446.5485129999</v>
      </c>
      <c r="M40" s="759">
        <v>6.6699999999999995E-2</v>
      </c>
      <c r="N40" s="758">
        <v>6362.0366860445274</v>
      </c>
      <c r="O40" s="758">
        <v>2357.5729567116568</v>
      </c>
      <c r="P40" s="758">
        <v>3770.0090351590638</v>
      </c>
      <c r="Q40" s="758">
        <v>506.94450326409202</v>
      </c>
      <c r="R40" s="758">
        <v>7.3837000000000002</v>
      </c>
    </row>
    <row r="41" spans="1:18">
      <c r="A41" s="756">
        <v>37</v>
      </c>
      <c r="B41" s="763" t="s">
        <v>1623</v>
      </c>
      <c r="C41" s="758">
        <v>1097.315844819168</v>
      </c>
      <c r="D41" s="758">
        <v>100.070740242608</v>
      </c>
      <c r="E41" s="758">
        <v>0</v>
      </c>
      <c r="F41" s="758">
        <v>3.7013344500000001</v>
      </c>
      <c r="G41" s="758">
        <v>16.704736260000001</v>
      </c>
      <c r="H41" s="758">
        <v>-16.546684717399998</v>
      </c>
      <c r="I41" s="758">
        <v>-9.1715460000000013E-2</v>
      </c>
      <c r="J41" s="758">
        <v>-16.175513080000002</v>
      </c>
      <c r="K41" s="758">
        <v>2657163.2288199998</v>
      </c>
      <c r="L41" s="758">
        <v>1384530.4872010001</v>
      </c>
      <c r="M41" s="759">
        <v>0.17649999999999999</v>
      </c>
      <c r="N41" s="758">
        <v>768.91532025581103</v>
      </c>
      <c r="O41" s="758">
        <v>144.08533234999999</v>
      </c>
      <c r="P41" s="758">
        <v>168.09652184999999</v>
      </c>
      <c r="Q41" s="758">
        <v>16.218670363354999</v>
      </c>
      <c r="R41" s="758">
        <v>4.5053999999999998</v>
      </c>
    </row>
    <row r="42" spans="1:18">
      <c r="A42" s="756">
        <v>38</v>
      </c>
      <c r="B42" s="763" t="s">
        <v>1624</v>
      </c>
      <c r="C42" s="758">
        <v>317.98220545827201</v>
      </c>
      <c r="D42" s="758">
        <v>0</v>
      </c>
      <c r="E42" s="758">
        <v>0</v>
      </c>
      <c r="F42" s="758">
        <v>62.648336960000002</v>
      </c>
      <c r="G42" s="758">
        <v>3.7091313399999999</v>
      </c>
      <c r="H42" s="758">
        <v>-3.9478175451000004</v>
      </c>
      <c r="I42" s="758">
        <v>-1.8288432177</v>
      </c>
      <c r="J42" s="758">
        <v>-1.9121846100000002</v>
      </c>
      <c r="K42" s="758">
        <v>178867.458996</v>
      </c>
      <c r="L42" s="758">
        <v>15692.500424</v>
      </c>
      <c r="M42" s="759">
        <v>3.3E-3</v>
      </c>
      <c r="N42" s="758">
        <v>312.394016761187</v>
      </c>
      <c r="O42" s="758">
        <v>1.609203540849</v>
      </c>
      <c r="P42" s="758">
        <v>3.9720282477350004</v>
      </c>
      <c r="Q42" s="758">
        <v>6.9569085009999997E-3</v>
      </c>
      <c r="R42" s="758">
        <v>2.4056999999999999</v>
      </c>
    </row>
    <row r="43" spans="1:18">
      <c r="A43" s="756">
        <v>39</v>
      </c>
      <c r="B43" s="760" t="s">
        <v>1625</v>
      </c>
      <c r="C43" s="758">
        <v>2686.619966600912</v>
      </c>
      <c r="D43" s="758">
        <v>7.4496007912999998E-2</v>
      </c>
      <c r="E43" s="758">
        <v>0</v>
      </c>
      <c r="F43" s="758">
        <v>261.51236614999999</v>
      </c>
      <c r="G43" s="758">
        <v>41.511040489999999</v>
      </c>
      <c r="H43" s="758">
        <v>-27.074495852000002</v>
      </c>
      <c r="I43" s="758">
        <v>-4.4207192281000003</v>
      </c>
      <c r="J43" s="758">
        <v>-21.359329306899998</v>
      </c>
      <c r="K43" s="758">
        <v>1712402.1299610001</v>
      </c>
      <c r="L43" s="758">
        <v>770191.57125499996</v>
      </c>
      <c r="M43" s="759">
        <v>6.4000000000000003E-3</v>
      </c>
      <c r="N43" s="758">
        <v>1944.73593043502</v>
      </c>
      <c r="O43" s="758">
        <v>533.23829609165102</v>
      </c>
      <c r="P43" s="758">
        <v>169.08051338736098</v>
      </c>
      <c r="Q43" s="758">
        <v>39.565226686880997</v>
      </c>
      <c r="R43" s="758">
        <v>3.8839999999999999</v>
      </c>
    </row>
    <row r="44" spans="1:18">
      <c r="A44" s="756">
        <v>40</v>
      </c>
      <c r="B44" s="760" t="s">
        <v>1626</v>
      </c>
      <c r="C44" s="758">
        <v>8937.8675207055603</v>
      </c>
      <c r="D44" s="758">
        <v>22.001237871028</v>
      </c>
      <c r="E44" s="758">
        <v>0</v>
      </c>
      <c r="F44" s="758">
        <v>1037.83388089</v>
      </c>
      <c r="G44" s="758">
        <v>389.22431329</v>
      </c>
      <c r="H44" s="758">
        <v>-202.3234164815</v>
      </c>
      <c r="I44" s="758">
        <v>-25.266953785400002</v>
      </c>
      <c r="J44" s="758">
        <v>-168.571884262</v>
      </c>
      <c r="K44" s="758">
        <v>8512717.1367730014</v>
      </c>
      <c r="L44" s="758">
        <v>8175068.5468450012</v>
      </c>
      <c r="M44" s="759">
        <v>7.0000000000000007E-2</v>
      </c>
      <c r="N44" s="758">
        <v>6532.5135265850258</v>
      </c>
      <c r="O44" s="758">
        <v>1499.5410606920179</v>
      </c>
      <c r="P44" s="758">
        <v>613.33030260219209</v>
      </c>
      <c r="Q44" s="758">
        <v>292.48263082631496</v>
      </c>
      <c r="R44" s="758">
        <v>3.9835846152000962</v>
      </c>
    </row>
    <row r="45" spans="1:18">
      <c r="A45" s="756">
        <v>41</v>
      </c>
      <c r="B45" s="763" t="s">
        <v>1627</v>
      </c>
      <c r="C45" s="758">
        <v>3986.1497158200041</v>
      </c>
      <c r="D45" s="758">
        <v>14.006055478971001</v>
      </c>
      <c r="E45" s="758">
        <v>0</v>
      </c>
      <c r="F45" s="758">
        <v>461.20224708000001</v>
      </c>
      <c r="G45" s="758">
        <v>238.48226113999999</v>
      </c>
      <c r="H45" s="758">
        <v>-109.9995906851</v>
      </c>
      <c r="I45" s="758">
        <v>-9.7958785841000005</v>
      </c>
      <c r="J45" s="758">
        <v>-97.402133388899998</v>
      </c>
      <c r="K45" s="758">
        <v>1072795.2442960001</v>
      </c>
      <c r="L45" s="758">
        <v>995778.97092899994</v>
      </c>
      <c r="M45" s="759">
        <v>3.5099999999999999E-2</v>
      </c>
      <c r="N45" s="758">
        <v>3197.4744836282666</v>
      </c>
      <c r="O45" s="758">
        <v>375.71707168479003</v>
      </c>
      <c r="P45" s="758">
        <v>325.66754462617303</v>
      </c>
      <c r="Q45" s="758">
        <v>87.290615880771</v>
      </c>
      <c r="R45" s="758">
        <v>3.0341</v>
      </c>
    </row>
    <row r="46" spans="1:18">
      <c r="A46" s="756">
        <v>42</v>
      </c>
      <c r="B46" s="763" t="s">
        <v>1628</v>
      </c>
      <c r="C46" s="758">
        <v>1787.5396601429889</v>
      </c>
      <c r="D46" s="758">
        <v>9.6793071610000003E-2</v>
      </c>
      <c r="E46" s="758">
        <v>0</v>
      </c>
      <c r="F46" s="758">
        <v>182.21308690000001</v>
      </c>
      <c r="G46" s="758">
        <v>42.984610340000003</v>
      </c>
      <c r="H46" s="758">
        <v>-32.789024185199999</v>
      </c>
      <c r="I46" s="758">
        <v>-4.4816100976</v>
      </c>
      <c r="J46" s="758">
        <v>-26.457674194799999</v>
      </c>
      <c r="K46" s="758">
        <v>1167633.3783259999</v>
      </c>
      <c r="L46" s="758">
        <v>1063530.9229240001</v>
      </c>
      <c r="M46" s="759">
        <v>9.2700000000000005E-2</v>
      </c>
      <c r="N46" s="758">
        <v>1151.6037392349911</v>
      </c>
      <c r="O46" s="758">
        <v>514.05085318042097</v>
      </c>
      <c r="P46" s="758">
        <v>49.356762430395996</v>
      </c>
      <c r="Q46" s="758">
        <v>72.528305297176999</v>
      </c>
      <c r="R46" s="758">
        <v>4.7225000000000001</v>
      </c>
    </row>
    <row r="47" spans="1:18">
      <c r="A47" s="756">
        <v>43</v>
      </c>
      <c r="B47" s="763" t="s">
        <v>1629</v>
      </c>
      <c r="C47" s="758">
        <v>3164.1781447425678</v>
      </c>
      <c r="D47" s="758">
        <v>7.8983893204469995</v>
      </c>
      <c r="E47" s="758">
        <v>0</v>
      </c>
      <c r="F47" s="758">
        <v>394.41854691000003</v>
      </c>
      <c r="G47" s="758">
        <v>107.75744181</v>
      </c>
      <c r="H47" s="758">
        <v>-59.534801611199995</v>
      </c>
      <c r="I47" s="758">
        <v>-10.989465103700001</v>
      </c>
      <c r="J47" s="758">
        <v>-44.712076678300001</v>
      </c>
      <c r="K47" s="758">
        <v>6272288.5141510004</v>
      </c>
      <c r="L47" s="758">
        <v>6115758.6529919999</v>
      </c>
      <c r="M47" s="759">
        <v>0.1031</v>
      </c>
      <c r="N47" s="758">
        <v>2183.4353037217679</v>
      </c>
      <c r="O47" s="758">
        <v>609.77313582680699</v>
      </c>
      <c r="P47" s="758">
        <v>238.30599554562301</v>
      </c>
      <c r="Q47" s="758">
        <v>132.66370964836699</v>
      </c>
      <c r="R47" s="758">
        <v>4.7622999999999998</v>
      </c>
    </row>
    <row r="48" spans="1:18">
      <c r="A48" s="756">
        <v>44</v>
      </c>
      <c r="B48" s="760" t="s">
        <v>1630</v>
      </c>
      <c r="C48" s="758">
        <v>37401.535560495489</v>
      </c>
      <c r="D48" s="758">
        <v>2319.5403067466023</v>
      </c>
      <c r="E48" s="758">
        <v>0</v>
      </c>
      <c r="F48" s="758">
        <v>4388.7290821200804</v>
      </c>
      <c r="G48" s="758">
        <v>1347.0220574</v>
      </c>
      <c r="H48" s="758">
        <v>-787.092489098633</v>
      </c>
      <c r="I48" s="758">
        <v>-81.279386347200003</v>
      </c>
      <c r="J48" s="758">
        <v>-682.81957844429894</v>
      </c>
      <c r="K48" s="758">
        <v>43141128.139908001</v>
      </c>
      <c r="L48" s="758">
        <v>40618595.127981998</v>
      </c>
      <c r="M48" s="759">
        <v>0.1019</v>
      </c>
      <c r="N48" s="758">
        <v>30918.307022401321</v>
      </c>
      <c r="O48" s="758">
        <v>3824.477569395096</v>
      </c>
      <c r="P48" s="758">
        <v>744.18849522388393</v>
      </c>
      <c r="Q48" s="758">
        <v>1914.5624734751598</v>
      </c>
      <c r="R48" s="758">
        <v>3.2467999999999999</v>
      </c>
    </row>
    <row r="49" spans="1:21">
      <c r="A49" s="756">
        <v>45</v>
      </c>
      <c r="B49" s="760" t="s">
        <v>1631</v>
      </c>
      <c r="C49" s="758">
        <v>22671.978487745258</v>
      </c>
      <c r="D49" s="758">
        <v>1362.4644357923801</v>
      </c>
      <c r="E49" s="758">
        <v>0</v>
      </c>
      <c r="F49" s="758">
        <v>1011.2900404100001</v>
      </c>
      <c r="G49" s="758">
        <v>510.24376059000002</v>
      </c>
      <c r="H49" s="758">
        <v>-162.36780742120601</v>
      </c>
      <c r="I49" s="758">
        <v>-18.805710370699998</v>
      </c>
      <c r="J49" s="758">
        <v>-134.76578234870001</v>
      </c>
      <c r="K49" s="758">
        <v>20730117.874319002</v>
      </c>
      <c r="L49" s="758">
        <v>11005099.522445001</v>
      </c>
      <c r="M49" s="759">
        <v>0.1047</v>
      </c>
      <c r="N49" s="758">
        <v>14677.035206848093</v>
      </c>
      <c r="O49" s="758">
        <v>6005.6087331457129</v>
      </c>
      <c r="P49" s="758">
        <v>1780.6120659321218</v>
      </c>
      <c r="Q49" s="758">
        <v>208.72248181933799</v>
      </c>
      <c r="R49" s="758">
        <v>4.9462797079287233</v>
      </c>
    </row>
    <row r="50" spans="1:21">
      <c r="A50" s="756">
        <v>46</v>
      </c>
      <c r="B50" s="763" t="s">
        <v>1632</v>
      </c>
      <c r="C50" s="758">
        <v>6593.4711942937947</v>
      </c>
      <c r="D50" s="758">
        <v>150.77172951827799</v>
      </c>
      <c r="E50" s="758">
        <v>0</v>
      </c>
      <c r="F50" s="758">
        <v>462.76274314999995</v>
      </c>
      <c r="G50" s="758">
        <v>429.69539313000001</v>
      </c>
      <c r="H50" s="758">
        <v>-128.177246591006</v>
      </c>
      <c r="I50" s="758">
        <v>-10.3908285432</v>
      </c>
      <c r="J50" s="758">
        <v>-113.6921490683</v>
      </c>
      <c r="K50" s="758">
        <v>5002624.8348770002</v>
      </c>
      <c r="L50" s="758">
        <v>4057344.406988</v>
      </c>
      <c r="M50" s="759">
        <v>4.7E-2</v>
      </c>
      <c r="N50" s="758">
        <v>4864.7849389306775</v>
      </c>
      <c r="O50" s="758">
        <v>1235.65121154795</v>
      </c>
      <c r="P50" s="758">
        <v>353.19519631226302</v>
      </c>
      <c r="Q50" s="758">
        <v>139.83984750290901</v>
      </c>
      <c r="R50" s="758">
        <v>4.5179</v>
      </c>
    </row>
    <row r="51" spans="1:21">
      <c r="A51" s="756">
        <v>47</v>
      </c>
      <c r="B51" s="763" t="s">
        <v>1633</v>
      </c>
      <c r="C51" s="758">
        <v>8613.4950925294615</v>
      </c>
      <c r="D51" s="758">
        <v>1199.8935587746209</v>
      </c>
      <c r="E51" s="758">
        <v>0</v>
      </c>
      <c r="F51" s="758">
        <v>110.13414648999999</v>
      </c>
      <c r="G51" s="758">
        <v>17.609978100000003</v>
      </c>
      <c r="H51" s="758">
        <v>-9.2664390331999993</v>
      </c>
      <c r="I51" s="758">
        <v>-0.55814108790000005</v>
      </c>
      <c r="J51" s="758">
        <v>-7.9531991474000003</v>
      </c>
      <c r="K51" s="758">
        <v>10142055.834271999</v>
      </c>
      <c r="L51" s="758">
        <v>4371203.9071439998</v>
      </c>
      <c r="M51" s="759">
        <v>0.15240000000000001</v>
      </c>
      <c r="N51" s="758">
        <v>5232.284661755657</v>
      </c>
      <c r="O51" s="758">
        <v>2711.0702822889971</v>
      </c>
      <c r="P51" s="758">
        <v>656.01905365484697</v>
      </c>
      <c r="Q51" s="758">
        <v>14.121094829958999</v>
      </c>
      <c r="R51" s="758">
        <v>5.0471000000000004</v>
      </c>
    </row>
    <row r="52" spans="1:21">
      <c r="A52" s="756">
        <v>48</v>
      </c>
      <c r="B52" s="763" t="s">
        <v>1634</v>
      </c>
      <c r="C52" s="758">
        <v>2085.2463679679558</v>
      </c>
      <c r="D52" s="758">
        <v>0</v>
      </c>
      <c r="E52" s="758">
        <v>0</v>
      </c>
      <c r="F52" s="758">
        <v>24.921115579999999</v>
      </c>
      <c r="G52" s="758">
        <v>1.41321297</v>
      </c>
      <c r="H52" s="758">
        <v>-0.41679401799999999</v>
      </c>
      <c r="I52" s="758">
        <v>-7.7286952999999992E-2</v>
      </c>
      <c r="J52" s="758">
        <v>-0.18103601500000002</v>
      </c>
      <c r="K52" s="758">
        <v>4024045.168753</v>
      </c>
      <c r="L52" s="758">
        <v>1214102.6203310001</v>
      </c>
      <c r="M52" s="759">
        <v>0.19589999999999999</v>
      </c>
      <c r="N52" s="758">
        <v>565.03608081120706</v>
      </c>
      <c r="O52" s="758">
        <v>1104.541940827959</v>
      </c>
      <c r="P52" s="758">
        <v>415.49090553879</v>
      </c>
      <c r="Q52" s="758">
        <v>0.17744079000000001</v>
      </c>
      <c r="R52" s="758">
        <v>7.3560999999999996</v>
      </c>
    </row>
    <row r="53" spans="1:21">
      <c r="A53" s="756">
        <v>49</v>
      </c>
      <c r="B53" s="763" t="s">
        <v>1635</v>
      </c>
      <c r="C53" s="758">
        <v>4981.5974436508795</v>
      </c>
      <c r="D53" s="758">
        <v>3.0884925999999999</v>
      </c>
      <c r="E53" s="758">
        <v>0</v>
      </c>
      <c r="F53" s="758">
        <v>299.98875293000003</v>
      </c>
      <c r="G53" s="758">
        <v>57.122076240000005</v>
      </c>
      <c r="H53" s="758">
        <v>-21.324150962600001</v>
      </c>
      <c r="I53" s="758">
        <v>-7.3335315953000002</v>
      </c>
      <c r="J53" s="758">
        <v>-10.511882355900001</v>
      </c>
      <c r="K53" s="758">
        <v>1397927.2561699999</v>
      </c>
      <c r="L53" s="758">
        <v>1223465.666833</v>
      </c>
      <c r="M53" s="759">
        <v>6.25E-2</v>
      </c>
      <c r="N53" s="758">
        <v>3678.2204797863869</v>
      </c>
      <c r="O53" s="758">
        <v>897.71427103729798</v>
      </c>
      <c r="P53" s="758">
        <v>353.57757707190899</v>
      </c>
      <c r="Q53" s="758">
        <v>52.085115755287994</v>
      </c>
      <c r="R53" s="758">
        <v>4.4591000000000003</v>
      </c>
    </row>
    <row r="54" spans="1:21">
      <c r="A54" s="756">
        <v>50</v>
      </c>
      <c r="B54" s="763" t="s">
        <v>1636</v>
      </c>
      <c r="C54" s="758">
        <v>398.16838930317004</v>
      </c>
      <c r="D54" s="758">
        <v>8.7106548994809998</v>
      </c>
      <c r="E54" s="758">
        <v>0</v>
      </c>
      <c r="F54" s="758">
        <v>113.48328226000001</v>
      </c>
      <c r="G54" s="758">
        <v>4.4031001500000002</v>
      </c>
      <c r="H54" s="758">
        <v>-3.1831768164000001</v>
      </c>
      <c r="I54" s="758">
        <v>-0.44592219129999999</v>
      </c>
      <c r="J54" s="758">
        <v>-2.4275157621000001</v>
      </c>
      <c r="K54" s="758">
        <v>163464.78024699999</v>
      </c>
      <c r="L54" s="758">
        <v>138982.921149</v>
      </c>
      <c r="M54" s="759">
        <v>2.07E-2</v>
      </c>
      <c r="N54" s="758">
        <v>336.70904556416599</v>
      </c>
      <c r="O54" s="758">
        <v>56.631027443507996</v>
      </c>
      <c r="P54" s="758">
        <v>2.3293333543129999</v>
      </c>
      <c r="Q54" s="758">
        <v>2.4989829411820002</v>
      </c>
      <c r="R54" s="758">
        <v>3.3338000000000001</v>
      </c>
    </row>
    <row r="55" spans="1:21" s="762" customFormat="1">
      <c r="A55" s="756">
        <v>51</v>
      </c>
      <c r="B55" s="764" t="s">
        <v>1637</v>
      </c>
      <c r="C55" s="758">
        <v>2267.246946380415</v>
      </c>
      <c r="D55" s="758">
        <v>0</v>
      </c>
      <c r="E55" s="758">
        <v>0</v>
      </c>
      <c r="F55" s="758">
        <v>325.56601229999899</v>
      </c>
      <c r="G55" s="758">
        <v>165.55883206000001</v>
      </c>
      <c r="H55" s="758">
        <v>-86.1717969794</v>
      </c>
      <c r="I55" s="758">
        <v>-8.0600136040999999</v>
      </c>
      <c r="J55" s="758">
        <v>-76.068764214799998</v>
      </c>
      <c r="K55" s="758">
        <v>684100.30191299994</v>
      </c>
      <c r="L55" s="758">
        <v>592449.77628500003</v>
      </c>
      <c r="M55" s="759">
        <v>1.2999999999999999E-3</v>
      </c>
      <c r="N55" s="758">
        <v>1625.128517986667</v>
      </c>
      <c r="O55" s="758">
        <v>507.08364198120699</v>
      </c>
      <c r="P55" s="758">
        <v>98.896525747771989</v>
      </c>
      <c r="Q55" s="758">
        <v>36.138260664764005</v>
      </c>
      <c r="R55" s="758">
        <v>4.5045000000000002</v>
      </c>
      <c r="S55" s="746"/>
      <c r="T55" s="746"/>
      <c r="U55" s="746"/>
    </row>
    <row r="56" spans="1:21">
      <c r="A56" s="756">
        <v>52</v>
      </c>
      <c r="B56" s="760" t="s">
        <v>1638</v>
      </c>
      <c r="C56" s="758">
        <v>35590.489293037826</v>
      </c>
      <c r="D56" s="758">
        <v>0.198651371001</v>
      </c>
      <c r="E56" s="758">
        <v>0</v>
      </c>
      <c r="F56" s="758">
        <v>2878.0878963100099</v>
      </c>
      <c r="G56" s="758">
        <v>1084.64782115</v>
      </c>
      <c r="H56" s="758">
        <v>-333.75572162970002</v>
      </c>
      <c r="I56" s="758">
        <v>-22.960481482299997</v>
      </c>
      <c r="J56" s="758">
        <v>-302.17082244929998</v>
      </c>
      <c r="K56" s="758">
        <v>1667989.106902</v>
      </c>
      <c r="L56" s="758">
        <v>944807.06674499996</v>
      </c>
      <c r="M56" s="759">
        <v>5.3E-3</v>
      </c>
      <c r="N56" s="758">
        <v>27933.971344126039</v>
      </c>
      <c r="O56" s="758">
        <v>4714.0577063143264</v>
      </c>
      <c r="P56" s="758">
        <v>2644.7888046307539</v>
      </c>
      <c r="Q56" s="758">
        <v>297.67143796671201</v>
      </c>
      <c r="R56" s="758">
        <v>3.7744</v>
      </c>
    </row>
    <row r="57" spans="1:21" s="762" customFormat="1">
      <c r="A57" s="756">
        <v>53</v>
      </c>
      <c r="B57" s="765" t="s">
        <v>1639</v>
      </c>
      <c r="C57" s="758">
        <v>330152.49051380483</v>
      </c>
      <c r="D57" s="758">
        <v>4082.704459898252</v>
      </c>
      <c r="E57" s="758">
        <v>0</v>
      </c>
      <c r="F57" s="758">
        <v>8666.6846413200601</v>
      </c>
      <c r="G57" s="758">
        <v>1057.477444879999</v>
      </c>
      <c r="H57" s="758">
        <v>-760.40086788706196</v>
      </c>
      <c r="I57" s="758">
        <v>-185.456008500503</v>
      </c>
      <c r="J57" s="758">
        <v>-522.8263041578</v>
      </c>
      <c r="K57" s="758">
        <v>0</v>
      </c>
      <c r="L57" s="758">
        <v>0</v>
      </c>
      <c r="M57" s="759">
        <v>0</v>
      </c>
      <c r="N57" s="758">
        <v>291554.2009813551</v>
      </c>
      <c r="O57" s="758">
        <v>22320.749397949374</v>
      </c>
      <c r="P57" s="758">
        <v>9491.1735384779822</v>
      </c>
      <c r="Q57" s="758">
        <v>6786.3665960265462</v>
      </c>
      <c r="R57" s="758">
        <v>2.5636649621547964</v>
      </c>
      <c r="S57" s="746"/>
      <c r="T57" s="746"/>
      <c r="U57" s="746"/>
    </row>
    <row r="58" spans="1:21" s="762" customFormat="1">
      <c r="A58" s="756">
        <v>54</v>
      </c>
      <c r="B58" s="764" t="s">
        <v>1640</v>
      </c>
      <c r="C58" s="758">
        <v>281217.02305007004</v>
      </c>
      <c r="D58" s="758">
        <v>3969.0941187204053</v>
      </c>
      <c r="E58" s="758">
        <v>0</v>
      </c>
      <c r="F58" s="758">
        <v>2889.0751592600004</v>
      </c>
      <c r="G58" s="758">
        <v>276.60650719</v>
      </c>
      <c r="H58" s="758">
        <v>-167.54906132360099</v>
      </c>
      <c r="I58" s="758">
        <v>-35.953835187299994</v>
      </c>
      <c r="J58" s="758">
        <v>-117.0406594299</v>
      </c>
      <c r="K58" s="758">
        <v>0</v>
      </c>
      <c r="L58" s="758">
        <v>0</v>
      </c>
      <c r="M58" s="759">
        <v>0</v>
      </c>
      <c r="N58" s="758">
        <v>256894.59413735804</v>
      </c>
      <c r="O58" s="758">
        <v>13915.432348202441</v>
      </c>
      <c r="P58" s="758">
        <v>4898.5674655940902</v>
      </c>
      <c r="Q58" s="758">
        <v>5508.4290989196952</v>
      </c>
      <c r="R58" s="758">
        <v>2.1581999999999999</v>
      </c>
      <c r="S58" s="746"/>
      <c r="T58" s="746"/>
      <c r="U58" s="746"/>
    </row>
    <row r="59" spans="1:21" s="762" customFormat="1">
      <c r="A59" s="756">
        <v>55</v>
      </c>
      <c r="B59" s="766" t="s">
        <v>1641</v>
      </c>
      <c r="C59" s="758">
        <v>48935.467463734713</v>
      </c>
      <c r="D59" s="758">
        <v>113.610341177847</v>
      </c>
      <c r="E59" s="758">
        <v>0</v>
      </c>
      <c r="F59" s="758">
        <v>5777.6094820600592</v>
      </c>
      <c r="G59" s="758">
        <v>780.87093768999898</v>
      </c>
      <c r="H59" s="758">
        <v>-592.85180656346097</v>
      </c>
      <c r="I59" s="758">
        <v>-149.502173313203</v>
      </c>
      <c r="J59" s="758">
        <v>-405.78564472790003</v>
      </c>
      <c r="K59" s="758">
        <v>0</v>
      </c>
      <c r="L59" s="758">
        <v>0</v>
      </c>
      <c r="M59" s="759">
        <v>0</v>
      </c>
      <c r="N59" s="758">
        <v>34659.606843997048</v>
      </c>
      <c r="O59" s="758">
        <v>8405.3170497469346</v>
      </c>
      <c r="P59" s="758">
        <v>4592.6060728838902</v>
      </c>
      <c r="Q59" s="758">
        <v>1277.9374971068512</v>
      </c>
      <c r="R59" s="758">
        <v>4.8937999999999997</v>
      </c>
      <c r="S59" s="746"/>
      <c r="T59" s="746"/>
      <c r="U59" s="746"/>
    </row>
    <row r="60" spans="1:21">
      <c r="A60" s="756">
        <v>56</v>
      </c>
      <c r="B60" s="767" t="s">
        <v>972</v>
      </c>
      <c r="C60" s="758">
        <v>518393.23755949427</v>
      </c>
      <c r="D60" s="758">
        <v>13716.129180023012</v>
      </c>
      <c r="E60" s="758">
        <v>0</v>
      </c>
      <c r="F60" s="758">
        <v>26141.242827600148</v>
      </c>
      <c r="G60" s="758">
        <v>7020.1688549</v>
      </c>
      <c r="H60" s="758">
        <v>-3507.1123615681004</v>
      </c>
      <c r="I60" s="758">
        <v>-498.72220404880295</v>
      </c>
      <c r="J60" s="758">
        <v>-2859.8479314140986</v>
      </c>
      <c r="K60" s="758">
        <v>216408707.96303704</v>
      </c>
      <c r="L60" s="758">
        <v>173417419.23040903</v>
      </c>
      <c r="M60" s="759">
        <v>0.13539999999999999</v>
      </c>
      <c r="N60" s="758">
        <v>434171.36088917177</v>
      </c>
      <c r="O60" s="758">
        <v>51648.080053816288</v>
      </c>
      <c r="P60" s="758">
        <v>21369.580789517975</v>
      </c>
      <c r="Q60" s="758">
        <v>11204.215826989999</v>
      </c>
      <c r="R60" s="758">
        <v>3.0573086705673926</v>
      </c>
    </row>
    <row r="61" spans="1:21">
      <c r="B61" s="768" t="s">
        <v>1642</v>
      </c>
      <c r="C61" s="769"/>
      <c r="D61" s="769"/>
      <c r="E61" s="769"/>
      <c r="F61" s="769"/>
      <c r="G61" s="769"/>
      <c r="H61" s="769"/>
      <c r="I61" s="769"/>
      <c r="J61" s="769"/>
    </row>
    <row r="62" spans="1:21">
      <c r="B62" s="771" t="s">
        <v>1643</v>
      </c>
      <c r="C62" s="772"/>
      <c r="D62" s="772"/>
      <c r="E62" s="772"/>
      <c r="F62" s="772"/>
      <c r="G62" s="772"/>
      <c r="H62" s="772"/>
      <c r="I62" s="772"/>
      <c r="J62" s="772"/>
      <c r="K62" s="773"/>
    </row>
    <row r="63" spans="1:21" ht="11.5" customHeight="1">
      <c r="B63" s="746" t="s">
        <v>1644</v>
      </c>
      <c r="C63" s="774"/>
      <c r="D63" s="774"/>
      <c r="E63" s="774"/>
      <c r="F63" s="774"/>
      <c r="G63" s="774"/>
      <c r="H63" s="774"/>
      <c r="I63" s="774"/>
      <c r="J63" s="774"/>
      <c r="K63" s="774"/>
    </row>
    <row r="64" spans="1:21">
      <c r="F64" s="775"/>
    </row>
    <row r="68" spans="1:35">
      <c r="A68" s="1246" t="s">
        <v>122</v>
      </c>
      <c r="B68" s="1246"/>
      <c r="C68" s="878"/>
      <c r="D68" s="878"/>
      <c r="E68" s="878"/>
      <c r="F68" s="878"/>
      <c r="G68" s="878"/>
      <c r="H68" s="878"/>
      <c r="I68" s="879"/>
      <c r="J68" s="878"/>
      <c r="K68" s="878"/>
      <c r="L68" s="878"/>
      <c r="M68" s="878"/>
      <c r="N68" s="878"/>
      <c r="O68" s="878"/>
      <c r="P68" s="878"/>
      <c r="Q68" s="879"/>
      <c r="R68" s="878"/>
      <c r="S68" s="880"/>
      <c r="T68" s="880"/>
      <c r="U68" s="880"/>
      <c r="V68" s="880"/>
      <c r="W68" s="880"/>
      <c r="X68" s="880"/>
      <c r="Y68" s="880"/>
      <c r="Z68" s="880"/>
      <c r="AA68" s="880"/>
      <c r="AB68" s="880"/>
      <c r="AC68" s="880"/>
      <c r="AD68" s="880"/>
      <c r="AE68" s="880"/>
      <c r="AF68" s="880"/>
      <c r="AG68" s="880"/>
      <c r="AH68" s="880"/>
      <c r="AI68" s="880"/>
    </row>
    <row r="69" spans="1:35">
      <c r="A69" s="880"/>
      <c r="B69" s="881">
        <v>45657</v>
      </c>
      <c r="C69" s="882" t="s">
        <v>146</v>
      </c>
      <c r="D69" s="882" t="s">
        <v>147</v>
      </c>
      <c r="E69" s="882" t="s">
        <v>148</v>
      </c>
      <c r="F69" s="882" t="s">
        <v>193</v>
      </c>
      <c r="G69" s="882" t="s">
        <v>194</v>
      </c>
      <c r="H69" s="882" t="s">
        <v>1559</v>
      </c>
      <c r="I69" s="882" t="s">
        <v>1560</v>
      </c>
      <c r="J69" s="882" t="s">
        <v>1561</v>
      </c>
      <c r="K69" s="882" t="s">
        <v>1562</v>
      </c>
      <c r="L69" s="882" t="s">
        <v>1563</v>
      </c>
      <c r="M69" s="882" t="s">
        <v>1564</v>
      </c>
      <c r="N69" s="882" t="s">
        <v>1565</v>
      </c>
      <c r="O69" s="882" t="s">
        <v>1566</v>
      </c>
      <c r="P69" s="882" t="s">
        <v>1567</v>
      </c>
      <c r="Q69" s="882" t="s">
        <v>1568</v>
      </c>
      <c r="R69" s="882" t="s">
        <v>1569</v>
      </c>
      <c r="S69" s="880"/>
      <c r="T69" s="880"/>
      <c r="U69" s="880"/>
      <c r="V69" s="880"/>
      <c r="W69" s="880"/>
      <c r="X69" s="880"/>
      <c r="Y69" s="880"/>
      <c r="Z69" s="880"/>
      <c r="AA69" s="880"/>
      <c r="AB69" s="880"/>
      <c r="AC69" s="880"/>
      <c r="AD69" s="880"/>
      <c r="AE69" s="880"/>
      <c r="AF69" s="880"/>
      <c r="AG69" s="880"/>
      <c r="AH69" s="880"/>
      <c r="AI69" s="880"/>
    </row>
    <row r="70" spans="1:35" ht="33.75" customHeight="1">
      <c r="A70" s="880"/>
      <c r="B70" s="1247" t="s">
        <v>1570</v>
      </c>
      <c r="C70" s="1249" t="s">
        <v>1571</v>
      </c>
      <c r="D70" s="1250"/>
      <c r="E70" s="1250"/>
      <c r="F70" s="1250"/>
      <c r="G70" s="1251"/>
      <c r="H70" s="1249" t="s">
        <v>1572</v>
      </c>
      <c r="I70" s="1250"/>
      <c r="J70" s="1251"/>
      <c r="K70" s="1252" t="s">
        <v>1573</v>
      </c>
      <c r="L70" s="1253"/>
      <c r="M70" s="1059" t="s">
        <v>1574</v>
      </c>
      <c r="N70" s="1244" t="s">
        <v>1645</v>
      </c>
      <c r="O70" s="1244" t="s">
        <v>1576</v>
      </c>
      <c r="P70" s="1244" t="s">
        <v>1577</v>
      </c>
      <c r="Q70" s="1244" t="s">
        <v>1578</v>
      </c>
      <c r="R70" s="1244" t="s">
        <v>1579</v>
      </c>
      <c r="S70" s="880"/>
      <c r="T70" s="880"/>
      <c r="U70" s="880"/>
      <c r="V70" s="880"/>
      <c r="W70" s="880"/>
      <c r="X70" s="880"/>
      <c r="Y70" s="880"/>
      <c r="Z70" s="880"/>
      <c r="AA70" s="880"/>
      <c r="AB70" s="880"/>
      <c r="AC70" s="880"/>
      <c r="AD70" s="880"/>
      <c r="AE70" s="880"/>
      <c r="AF70" s="880"/>
      <c r="AG70" s="880"/>
      <c r="AH70" s="880"/>
      <c r="AI70" s="880"/>
    </row>
    <row r="71" spans="1:35" ht="73.5">
      <c r="A71" s="880"/>
      <c r="B71" s="1248"/>
      <c r="C71" s="883"/>
      <c r="D71" s="884" t="s">
        <v>1580</v>
      </c>
      <c r="E71" s="884" t="s">
        <v>1581</v>
      </c>
      <c r="F71" s="885" t="s">
        <v>1582</v>
      </c>
      <c r="G71" s="885" t="s">
        <v>1585</v>
      </c>
      <c r="H71" s="886"/>
      <c r="I71" s="884" t="s">
        <v>1584</v>
      </c>
      <c r="J71" s="884" t="s">
        <v>1585</v>
      </c>
      <c r="K71" s="887"/>
      <c r="L71" s="888" t="s">
        <v>1586</v>
      </c>
      <c r="M71" s="1061"/>
      <c r="N71" s="1245"/>
      <c r="O71" s="1245"/>
      <c r="P71" s="1245"/>
      <c r="Q71" s="1245"/>
      <c r="R71" s="1245"/>
      <c r="S71" s="880"/>
      <c r="T71" s="880"/>
      <c r="U71" s="880"/>
      <c r="V71" s="880"/>
      <c r="W71" s="880"/>
      <c r="X71" s="880"/>
      <c r="Y71" s="880"/>
      <c r="Z71" s="880"/>
      <c r="AA71" s="880"/>
      <c r="AB71" s="880"/>
      <c r="AC71" s="880"/>
      <c r="AD71" s="880"/>
      <c r="AE71" s="880"/>
      <c r="AF71" s="880"/>
      <c r="AG71" s="880"/>
      <c r="AH71" s="880"/>
      <c r="AI71" s="880"/>
    </row>
    <row r="72" spans="1:35">
      <c r="A72" s="889">
        <v>1</v>
      </c>
      <c r="B72" s="890" t="s">
        <v>1587</v>
      </c>
      <c r="C72" s="758">
        <v>188690</v>
      </c>
      <c r="D72" s="758">
        <v>12401</v>
      </c>
      <c r="E72" s="758">
        <v>1602</v>
      </c>
      <c r="F72" s="758">
        <v>24208</v>
      </c>
      <c r="G72" s="758">
        <v>6452</v>
      </c>
      <c r="H72" s="758">
        <v>-2900</v>
      </c>
      <c r="I72" s="758">
        <v>-260</v>
      </c>
      <c r="J72" s="758">
        <v>-2542</v>
      </c>
      <c r="K72" s="758">
        <v>220308921</v>
      </c>
      <c r="L72" s="758">
        <v>170357416</v>
      </c>
      <c r="M72" s="759">
        <v>0.14000000000000001</v>
      </c>
      <c r="N72" s="758">
        <v>142940</v>
      </c>
      <c r="O72" s="758">
        <v>29706</v>
      </c>
      <c r="P72" s="758">
        <v>12139</v>
      </c>
      <c r="Q72" s="758">
        <v>3905</v>
      </c>
      <c r="R72" s="758">
        <v>5</v>
      </c>
      <c r="S72" s="880"/>
      <c r="T72" s="880"/>
      <c r="U72" s="880"/>
      <c r="V72" s="880"/>
      <c r="W72" s="880"/>
      <c r="X72" s="880"/>
      <c r="Y72" s="880"/>
      <c r="Z72" s="880"/>
      <c r="AA72" s="880"/>
      <c r="AB72" s="880"/>
      <c r="AC72" s="880"/>
      <c r="AD72" s="880"/>
      <c r="AE72" s="880"/>
      <c r="AF72" s="880"/>
      <c r="AG72" s="880"/>
      <c r="AH72" s="880"/>
      <c r="AI72" s="880"/>
    </row>
    <row r="73" spans="1:35">
      <c r="A73" s="889">
        <v>2</v>
      </c>
      <c r="B73" s="891" t="s">
        <v>1588</v>
      </c>
      <c r="C73" s="758">
        <v>3161</v>
      </c>
      <c r="D73" s="758" t="s">
        <v>243</v>
      </c>
      <c r="E73" s="758" t="s">
        <v>243</v>
      </c>
      <c r="F73" s="758">
        <v>443</v>
      </c>
      <c r="G73" s="758">
        <v>83</v>
      </c>
      <c r="H73" s="758">
        <v>-42</v>
      </c>
      <c r="I73" s="758">
        <v>-4</v>
      </c>
      <c r="J73" s="758">
        <v>-35</v>
      </c>
      <c r="K73" s="758">
        <v>6749550</v>
      </c>
      <c r="L73" s="758">
        <v>1953409</v>
      </c>
      <c r="M73" s="759">
        <v>0</v>
      </c>
      <c r="N73" s="758">
        <v>1664</v>
      </c>
      <c r="O73" s="758">
        <v>1250</v>
      </c>
      <c r="P73" s="758">
        <v>105</v>
      </c>
      <c r="Q73" s="758">
        <v>142</v>
      </c>
      <c r="R73" s="758">
        <v>6</v>
      </c>
      <c r="S73" s="880"/>
      <c r="T73" s="880"/>
      <c r="U73" s="880"/>
      <c r="V73" s="880"/>
      <c r="W73" s="880"/>
      <c r="X73" s="880"/>
      <c r="Y73" s="880"/>
      <c r="Z73" s="880"/>
      <c r="AA73" s="880"/>
      <c r="AB73" s="880"/>
      <c r="AC73" s="880"/>
      <c r="AD73" s="880"/>
      <c r="AE73" s="880"/>
      <c r="AF73" s="880"/>
      <c r="AG73" s="880"/>
      <c r="AH73" s="880"/>
      <c r="AI73" s="880"/>
    </row>
    <row r="74" spans="1:35">
      <c r="A74" s="889">
        <v>3</v>
      </c>
      <c r="B74" s="891" t="s">
        <v>1589</v>
      </c>
      <c r="C74" s="758">
        <v>7504</v>
      </c>
      <c r="D74" s="758">
        <v>3008</v>
      </c>
      <c r="E74" s="758">
        <v>1</v>
      </c>
      <c r="F74" s="758">
        <v>2256</v>
      </c>
      <c r="G74" s="758">
        <v>531</v>
      </c>
      <c r="H74" s="758">
        <v>-241</v>
      </c>
      <c r="I74" s="758">
        <v>-9</v>
      </c>
      <c r="J74" s="758">
        <v>-228</v>
      </c>
      <c r="K74" s="758">
        <v>28419271</v>
      </c>
      <c r="L74" s="758">
        <v>24960378</v>
      </c>
      <c r="M74" s="759">
        <v>0.26</v>
      </c>
      <c r="N74" s="758">
        <v>5473</v>
      </c>
      <c r="O74" s="758">
        <v>1515</v>
      </c>
      <c r="P74" s="758">
        <v>490</v>
      </c>
      <c r="Q74" s="758">
        <v>27</v>
      </c>
      <c r="R74" s="758">
        <v>4</v>
      </c>
      <c r="S74" s="880"/>
      <c r="T74" s="880"/>
      <c r="U74" s="880"/>
      <c r="V74" s="880"/>
      <c r="W74" s="880"/>
      <c r="X74" s="880"/>
      <c r="Y74" s="880"/>
      <c r="Z74" s="880"/>
      <c r="AA74" s="880"/>
      <c r="AB74" s="880"/>
      <c r="AC74" s="880"/>
      <c r="AD74" s="880"/>
      <c r="AE74" s="880"/>
      <c r="AF74" s="880"/>
      <c r="AG74" s="880"/>
      <c r="AH74" s="880"/>
      <c r="AI74" s="880"/>
    </row>
    <row r="75" spans="1:35">
      <c r="A75" s="889">
        <v>4</v>
      </c>
      <c r="B75" s="892" t="s">
        <v>1590</v>
      </c>
      <c r="C75" s="758">
        <v>2</v>
      </c>
      <c r="D75" s="758">
        <v>1</v>
      </c>
      <c r="E75" s="758" t="s">
        <v>243</v>
      </c>
      <c r="F75" s="758">
        <v>0</v>
      </c>
      <c r="G75" s="758">
        <v>0</v>
      </c>
      <c r="H75" s="758">
        <v>0</v>
      </c>
      <c r="I75" s="758">
        <v>0</v>
      </c>
      <c r="J75" s="758">
        <v>0</v>
      </c>
      <c r="K75" s="758">
        <v>15598</v>
      </c>
      <c r="L75" s="758">
        <v>15384</v>
      </c>
      <c r="M75" s="759">
        <v>0</v>
      </c>
      <c r="N75" s="758">
        <v>2</v>
      </c>
      <c r="O75" s="758" t="s">
        <v>243</v>
      </c>
      <c r="P75" s="758" t="s">
        <v>243</v>
      </c>
      <c r="Q75" s="758" t="s">
        <v>243</v>
      </c>
      <c r="R75" s="758">
        <v>1</v>
      </c>
      <c r="S75" s="880"/>
      <c r="T75" s="880"/>
      <c r="U75" s="880"/>
      <c r="V75" s="880"/>
      <c r="W75" s="880"/>
      <c r="X75" s="880"/>
      <c r="Y75" s="880"/>
      <c r="Z75" s="880"/>
      <c r="AA75" s="880"/>
      <c r="AB75" s="880"/>
      <c r="AC75" s="880"/>
      <c r="AD75" s="880"/>
      <c r="AE75" s="880"/>
      <c r="AF75" s="880"/>
      <c r="AG75" s="880"/>
      <c r="AH75" s="880"/>
      <c r="AI75" s="880"/>
    </row>
    <row r="76" spans="1:35">
      <c r="A76" s="889">
        <v>5</v>
      </c>
      <c r="B76" s="892" t="s">
        <v>1591</v>
      </c>
      <c r="C76" s="758">
        <v>2985</v>
      </c>
      <c r="D76" s="758">
        <v>736</v>
      </c>
      <c r="E76" s="758">
        <v>0</v>
      </c>
      <c r="F76" s="758">
        <v>1153</v>
      </c>
      <c r="G76" s="758">
        <v>132</v>
      </c>
      <c r="H76" s="758">
        <v>-107</v>
      </c>
      <c r="I76" s="758">
        <v>-4</v>
      </c>
      <c r="J76" s="758">
        <v>-102</v>
      </c>
      <c r="K76" s="758">
        <v>21701881</v>
      </c>
      <c r="L76" s="758">
        <v>19131640</v>
      </c>
      <c r="M76" s="759">
        <v>0.11</v>
      </c>
      <c r="N76" s="758">
        <v>2256</v>
      </c>
      <c r="O76" s="758">
        <v>550</v>
      </c>
      <c r="P76" s="758">
        <v>158</v>
      </c>
      <c r="Q76" s="758">
        <v>21</v>
      </c>
      <c r="R76" s="758">
        <v>4</v>
      </c>
      <c r="S76" s="880"/>
      <c r="T76" s="880"/>
      <c r="U76" s="880"/>
      <c r="V76" s="880"/>
      <c r="W76" s="880"/>
      <c r="X76" s="880"/>
      <c r="Y76" s="880"/>
      <c r="Z76" s="880"/>
      <c r="AA76" s="880"/>
      <c r="AB76" s="880"/>
      <c r="AC76" s="880"/>
      <c r="AD76" s="880"/>
      <c r="AE76" s="880"/>
      <c r="AF76" s="880"/>
      <c r="AG76" s="880"/>
      <c r="AH76" s="880"/>
      <c r="AI76" s="880"/>
    </row>
    <row r="77" spans="1:35">
      <c r="A77" s="889">
        <v>6</v>
      </c>
      <c r="B77" s="892" t="s">
        <v>1592</v>
      </c>
      <c r="C77" s="758">
        <v>2627</v>
      </c>
      <c r="D77" s="758">
        <v>1410</v>
      </c>
      <c r="E77" s="758" t="s">
        <v>243</v>
      </c>
      <c r="F77" s="758">
        <v>765</v>
      </c>
      <c r="G77" s="758">
        <v>332</v>
      </c>
      <c r="H77" s="758">
        <v>-110</v>
      </c>
      <c r="I77" s="758">
        <v>-1</v>
      </c>
      <c r="J77" s="758">
        <v>-107</v>
      </c>
      <c r="K77" s="758">
        <v>2064602</v>
      </c>
      <c r="L77" s="758">
        <v>1688020</v>
      </c>
      <c r="M77" s="759">
        <v>0.41</v>
      </c>
      <c r="N77" s="758">
        <v>2170</v>
      </c>
      <c r="O77" s="758">
        <v>454</v>
      </c>
      <c r="P77" s="758" t="s">
        <v>243</v>
      </c>
      <c r="Q77" s="758">
        <v>4</v>
      </c>
      <c r="R77" s="758">
        <v>3</v>
      </c>
      <c r="S77" s="880"/>
      <c r="T77" s="880"/>
      <c r="U77" s="880"/>
      <c r="V77" s="880"/>
      <c r="W77" s="880"/>
      <c r="X77" s="880"/>
      <c r="Y77" s="880"/>
      <c r="Z77" s="880"/>
      <c r="AA77" s="880"/>
      <c r="AB77" s="880"/>
      <c r="AC77" s="880"/>
      <c r="AD77" s="880"/>
      <c r="AE77" s="880"/>
      <c r="AF77" s="880"/>
      <c r="AG77" s="880"/>
      <c r="AH77" s="880"/>
      <c r="AI77" s="880"/>
    </row>
    <row r="78" spans="1:35">
      <c r="A78" s="889">
        <v>7</v>
      </c>
      <c r="B78" s="892" t="s">
        <v>1593</v>
      </c>
      <c r="C78" s="758">
        <v>453</v>
      </c>
      <c r="D78" s="758">
        <v>103</v>
      </c>
      <c r="E78" s="758">
        <v>1</v>
      </c>
      <c r="F78" s="758">
        <v>167</v>
      </c>
      <c r="G78" s="758">
        <v>62</v>
      </c>
      <c r="H78" s="758">
        <v>-22</v>
      </c>
      <c r="I78" s="758">
        <v>-4</v>
      </c>
      <c r="J78" s="758">
        <v>-18</v>
      </c>
      <c r="K78" s="758">
        <v>377736</v>
      </c>
      <c r="L78" s="758">
        <v>176349</v>
      </c>
      <c r="M78" s="759">
        <v>0.12</v>
      </c>
      <c r="N78" s="758">
        <v>340</v>
      </c>
      <c r="O78" s="758">
        <v>109</v>
      </c>
      <c r="P78" s="758">
        <v>3</v>
      </c>
      <c r="Q78" s="758">
        <v>2</v>
      </c>
      <c r="R78" s="758">
        <v>3</v>
      </c>
      <c r="S78" s="880"/>
      <c r="T78" s="880"/>
      <c r="U78" s="880"/>
      <c r="V78" s="880"/>
      <c r="W78" s="880"/>
      <c r="X78" s="880"/>
      <c r="Y78" s="880"/>
      <c r="Z78" s="880"/>
      <c r="AA78" s="880"/>
      <c r="AB78" s="880"/>
      <c r="AC78" s="880"/>
      <c r="AD78" s="880"/>
      <c r="AE78" s="880"/>
      <c r="AF78" s="880"/>
      <c r="AG78" s="880"/>
      <c r="AH78" s="880"/>
      <c r="AI78" s="880"/>
    </row>
    <row r="79" spans="1:35">
      <c r="A79" s="889">
        <v>8</v>
      </c>
      <c r="B79" s="892" t="s">
        <v>1594</v>
      </c>
      <c r="C79" s="758">
        <v>1437</v>
      </c>
      <c r="D79" s="758">
        <v>758</v>
      </c>
      <c r="E79" s="758">
        <v>0</v>
      </c>
      <c r="F79" s="758">
        <v>172</v>
      </c>
      <c r="G79" s="758">
        <v>4</v>
      </c>
      <c r="H79" s="758">
        <v>-2</v>
      </c>
      <c r="I79" s="758">
        <v>0</v>
      </c>
      <c r="J79" s="758">
        <v>-1</v>
      </c>
      <c r="K79" s="758">
        <v>4259454</v>
      </c>
      <c r="L79" s="758">
        <v>3948985</v>
      </c>
      <c r="M79" s="759">
        <v>0.32</v>
      </c>
      <c r="N79" s="758">
        <v>705</v>
      </c>
      <c r="O79" s="758">
        <v>402</v>
      </c>
      <c r="P79" s="758">
        <v>329</v>
      </c>
      <c r="Q79" s="758">
        <v>0</v>
      </c>
      <c r="R79" s="758">
        <v>6</v>
      </c>
      <c r="S79" s="880"/>
      <c r="T79" s="880"/>
      <c r="U79" s="880"/>
      <c r="V79" s="880"/>
      <c r="W79" s="880"/>
      <c r="X79" s="880"/>
      <c r="Y79" s="880"/>
      <c r="Z79" s="880"/>
      <c r="AA79" s="880"/>
      <c r="AB79" s="880"/>
      <c r="AC79" s="880"/>
      <c r="AD79" s="880"/>
      <c r="AE79" s="880"/>
      <c r="AF79" s="880"/>
      <c r="AG79" s="880"/>
      <c r="AH79" s="880"/>
      <c r="AI79" s="880"/>
    </row>
    <row r="80" spans="1:35">
      <c r="A80" s="889">
        <v>9</v>
      </c>
      <c r="B80" s="891" t="s">
        <v>1595</v>
      </c>
      <c r="C80" s="758">
        <v>47791</v>
      </c>
      <c r="D80" s="758">
        <v>3618</v>
      </c>
      <c r="E80" s="758">
        <v>783</v>
      </c>
      <c r="F80" s="758">
        <v>5978</v>
      </c>
      <c r="G80" s="758">
        <v>1630</v>
      </c>
      <c r="H80" s="758">
        <v>-744</v>
      </c>
      <c r="I80" s="758">
        <v>-94</v>
      </c>
      <c r="J80" s="758">
        <v>-623</v>
      </c>
      <c r="K80" s="758">
        <v>82339097</v>
      </c>
      <c r="L80" s="758">
        <v>71770934</v>
      </c>
      <c r="M80" s="759">
        <v>0.33</v>
      </c>
      <c r="N80" s="758">
        <v>40997</v>
      </c>
      <c r="O80" s="758">
        <v>4802</v>
      </c>
      <c r="P80" s="758">
        <v>1192</v>
      </c>
      <c r="Q80" s="758">
        <v>800</v>
      </c>
      <c r="R80" s="758">
        <v>3</v>
      </c>
      <c r="S80" s="880"/>
      <c r="T80" s="880"/>
      <c r="U80" s="880"/>
      <c r="V80" s="880"/>
      <c r="W80" s="880"/>
      <c r="X80" s="880"/>
      <c r="Y80" s="880"/>
      <c r="Z80" s="880"/>
      <c r="AA80" s="880"/>
      <c r="AB80" s="880"/>
      <c r="AC80" s="880"/>
      <c r="AD80" s="880"/>
      <c r="AE80" s="880"/>
      <c r="AF80" s="880"/>
      <c r="AG80" s="880"/>
      <c r="AH80" s="880"/>
      <c r="AI80" s="880"/>
    </row>
    <row r="81" spans="1:35">
      <c r="A81" s="889">
        <v>10</v>
      </c>
      <c r="B81" s="892" t="s">
        <v>1596</v>
      </c>
      <c r="C81" s="758">
        <v>7676</v>
      </c>
      <c r="D81" s="758">
        <v>10</v>
      </c>
      <c r="E81" s="758">
        <v>3</v>
      </c>
      <c r="F81" s="758">
        <v>1271</v>
      </c>
      <c r="G81" s="758">
        <v>225</v>
      </c>
      <c r="H81" s="758">
        <v>-83</v>
      </c>
      <c r="I81" s="758">
        <v>-9</v>
      </c>
      <c r="J81" s="758">
        <v>-69</v>
      </c>
      <c r="K81" s="758">
        <v>7502147</v>
      </c>
      <c r="L81" s="758">
        <v>6653210</v>
      </c>
      <c r="M81" s="759">
        <v>0.15</v>
      </c>
      <c r="N81" s="758">
        <v>6278</v>
      </c>
      <c r="O81" s="758">
        <v>935</v>
      </c>
      <c r="P81" s="758">
        <v>166</v>
      </c>
      <c r="Q81" s="758">
        <v>298</v>
      </c>
      <c r="R81" s="758">
        <v>3</v>
      </c>
      <c r="S81" s="880"/>
      <c r="T81" s="880"/>
      <c r="U81" s="880"/>
      <c r="V81" s="880"/>
      <c r="W81" s="880"/>
      <c r="X81" s="880"/>
      <c r="Y81" s="880"/>
      <c r="Z81" s="880"/>
      <c r="AA81" s="880"/>
      <c r="AB81" s="880"/>
      <c r="AC81" s="880"/>
      <c r="AD81" s="880"/>
      <c r="AE81" s="880"/>
      <c r="AF81" s="880"/>
      <c r="AG81" s="880"/>
      <c r="AH81" s="880"/>
      <c r="AI81" s="880"/>
    </row>
    <row r="82" spans="1:35">
      <c r="A82" s="889">
        <v>11</v>
      </c>
      <c r="B82" s="892" t="s">
        <v>1597</v>
      </c>
      <c r="C82" s="758">
        <v>1273</v>
      </c>
      <c r="D82" s="758">
        <v>428</v>
      </c>
      <c r="E82" s="758" t="s">
        <v>243</v>
      </c>
      <c r="F82" s="758">
        <v>82</v>
      </c>
      <c r="G82" s="758">
        <v>12</v>
      </c>
      <c r="H82" s="758">
        <v>-11</v>
      </c>
      <c r="I82" s="758">
        <v>-3</v>
      </c>
      <c r="J82" s="758">
        <v>-7</v>
      </c>
      <c r="K82" s="758">
        <v>1220085</v>
      </c>
      <c r="L82" s="758">
        <v>929247</v>
      </c>
      <c r="M82" s="759">
        <v>0.17</v>
      </c>
      <c r="N82" s="758">
        <v>910</v>
      </c>
      <c r="O82" s="758">
        <v>78</v>
      </c>
      <c r="P82" s="758">
        <v>278</v>
      </c>
      <c r="Q82" s="758">
        <v>7</v>
      </c>
      <c r="R82" s="758">
        <v>4</v>
      </c>
      <c r="S82" s="880"/>
      <c r="T82" s="880"/>
      <c r="U82" s="880"/>
      <c r="V82" s="880"/>
      <c r="W82" s="880"/>
      <c r="X82" s="880"/>
      <c r="Y82" s="880"/>
      <c r="Z82" s="880"/>
      <c r="AA82" s="880"/>
      <c r="AB82" s="880"/>
      <c r="AC82" s="880"/>
      <c r="AD82" s="880"/>
      <c r="AE82" s="880"/>
      <c r="AF82" s="880"/>
      <c r="AG82" s="880"/>
      <c r="AH82" s="880"/>
      <c r="AI82" s="880"/>
    </row>
    <row r="83" spans="1:35">
      <c r="A83" s="889">
        <v>12</v>
      </c>
      <c r="B83" s="892" t="s">
        <v>1598</v>
      </c>
      <c r="C83" s="758">
        <v>3</v>
      </c>
      <c r="D83" s="758" t="s">
        <v>243</v>
      </c>
      <c r="E83" s="758" t="s">
        <v>243</v>
      </c>
      <c r="F83" s="758">
        <v>0</v>
      </c>
      <c r="G83" s="758">
        <v>0</v>
      </c>
      <c r="H83" s="758">
        <v>0</v>
      </c>
      <c r="I83" s="758">
        <v>0</v>
      </c>
      <c r="J83" s="758">
        <v>0</v>
      </c>
      <c r="K83" s="758">
        <v>139</v>
      </c>
      <c r="L83" s="758">
        <v>120</v>
      </c>
      <c r="M83" s="759">
        <v>0</v>
      </c>
      <c r="N83" s="758">
        <v>3</v>
      </c>
      <c r="O83" s="758" t="s">
        <v>243</v>
      </c>
      <c r="P83" s="758" t="s">
        <v>243</v>
      </c>
      <c r="Q83" s="758" t="s">
        <v>243</v>
      </c>
      <c r="R83" s="758">
        <v>0</v>
      </c>
      <c r="S83" s="880"/>
      <c r="T83" s="880"/>
      <c r="U83" s="880"/>
      <c r="V83" s="880"/>
      <c r="W83" s="880"/>
      <c r="X83" s="880"/>
      <c r="Y83" s="880"/>
      <c r="Z83" s="880"/>
      <c r="AA83" s="880"/>
      <c r="AB83" s="880"/>
      <c r="AC83" s="880"/>
      <c r="AD83" s="880"/>
      <c r="AE83" s="880"/>
      <c r="AF83" s="880"/>
      <c r="AG83" s="880"/>
      <c r="AH83" s="880"/>
      <c r="AI83" s="880"/>
    </row>
    <row r="84" spans="1:35">
      <c r="A84" s="889">
        <v>13</v>
      </c>
      <c r="B84" s="892" t="s">
        <v>1599</v>
      </c>
      <c r="C84" s="758">
        <v>469</v>
      </c>
      <c r="D84" s="758" t="s">
        <v>243</v>
      </c>
      <c r="E84" s="758">
        <v>0</v>
      </c>
      <c r="F84" s="758">
        <v>98</v>
      </c>
      <c r="G84" s="758">
        <v>30</v>
      </c>
      <c r="H84" s="758">
        <v>-14</v>
      </c>
      <c r="I84" s="758">
        <v>-1</v>
      </c>
      <c r="J84" s="758">
        <v>-12</v>
      </c>
      <c r="K84" s="758">
        <v>400135</v>
      </c>
      <c r="L84" s="758">
        <v>374621</v>
      </c>
      <c r="M84" s="759">
        <v>0</v>
      </c>
      <c r="N84" s="758">
        <v>349</v>
      </c>
      <c r="O84" s="758">
        <v>109</v>
      </c>
      <c r="P84" s="758">
        <v>3</v>
      </c>
      <c r="Q84" s="758">
        <v>8</v>
      </c>
      <c r="R84" s="758">
        <v>3</v>
      </c>
      <c r="S84" s="880"/>
      <c r="T84" s="880"/>
      <c r="U84" s="880"/>
      <c r="V84" s="880"/>
      <c r="W84" s="880"/>
      <c r="X84" s="880"/>
      <c r="Y84" s="880"/>
      <c r="Z84" s="880"/>
      <c r="AA84" s="880"/>
      <c r="AB84" s="880"/>
      <c r="AC84" s="880"/>
      <c r="AD84" s="880"/>
      <c r="AE84" s="880"/>
      <c r="AF84" s="880"/>
      <c r="AG84" s="880"/>
      <c r="AH84" s="880"/>
      <c r="AI84" s="880"/>
    </row>
    <row r="85" spans="1:35">
      <c r="A85" s="889">
        <v>14</v>
      </c>
      <c r="B85" s="892" t="s">
        <v>1600</v>
      </c>
      <c r="C85" s="758">
        <v>2</v>
      </c>
      <c r="D85" s="758" t="s">
        <v>243</v>
      </c>
      <c r="E85" s="758" t="s">
        <v>243</v>
      </c>
      <c r="F85" s="758">
        <v>0</v>
      </c>
      <c r="G85" s="758" t="s">
        <v>243</v>
      </c>
      <c r="H85" s="758">
        <v>0</v>
      </c>
      <c r="I85" s="758">
        <v>0</v>
      </c>
      <c r="J85" s="758" t="s">
        <v>243</v>
      </c>
      <c r="K85" s="758">
        <v>616</v>
      </c>
      <c r="L85" s="758">
        <v>509</v>
      </c>
      <c r="M85" s="759">
        <v>0</v>
      </c>
      <c r="N85" s="758">
        <v>2</v>
      </c>
      <c r="O85" s="758" t="s">
        <v>243</v>
      </c>
      <c r="P85" s="758" t="s">
        <v>243</v>
      </c>
      <c r="Q85" s="758">
        <v>0</v>
      </c>
      <c r="R85" s="758">
        <v>5</v>
      </c>
      <c r="S85" s="880"/>
      <c r="T85" s="880"/>
      <c r="U85" s="880"/>
      <c r="V85" s="880"/>
      <c r="W85" s="880"/>
      <c r="X85" s="880"/>
      <c r="Y85" s="880"/>
      <c r="Z85" s="880"/>
      <c r="AA85" s="880"/>
      <c r="AB85" s="880"/>
      <c r="AC85" s="880"/>
      <c r="AD85" s="880"/>
      <c r="AE85" s="880"/>
      <c r="AF85" s="880"/>
      <c r="AG85" s="880"/>
      <c r="AH85" s="880"/>
      <c r="AI85" s="880"/>
    </row>
    <row r="86" spans="1:35">
      <c r="A86" s="889">
        <v>15</v>
      </c>
      <c r="B86" s="892" t="s">
        <v>1601</v>
      </c>
      <c r="C86" s="758">
        <v>58</v>
      </c>
      <c r="D86" s="758" t="s">
        <v>243</v>
      </c>
      <c r="E86" s="758">
        <v>1</v>
      </c>
      <c r="F86" s="758">
        <v>4</v>
      </c>
      <c r="G86" s="758">
        <v>1</v>
      </c>
      <c r="H86" s="758">
        <v>-1</v>
      </c>
      <c r="I86" s="758">
        <v>0</v>
      </c>
      <c r="J86" s="758">
        <v>-1</v>
      </c>
      <c r="K86" s="758">
        <v>47861</v>
      </c>
      <c r="L86" s="758">
        <v>45403</v>
      </c>
      <c r="M86" s="759">
        <v>0</v>
      </c>
      <c r="N86" s="758">
        <v>53</v>
      </c>
      <c r="O86" s="758">
        <v>5</v>
      </c>
      <c r="P86" s="758">
        <v>0</v>
      </c>
      <c r="Q86" s="758">
        <v>0</v>
      </c>
      <c r="R86" s="758">
        <v>3</v>
      </c>
      <c r="S86" s="880"/>
      <c r="T86" s="880"/>
      <c r="U86" s="880"/>
      <c r="V86" s="880"/>
      <c r="W86" s="880"/>
      <c r="X86" s="880"/>
      <c r="Y86" s="880"/>
      <c r="Z86" s="880"/>
      <c r="AA86" s="880"/>
      <c r="AB86" s="880"/>
      <c r="AC86" s="880"/>
      <c r="AD86" s="880"/>
      <c r="AE86" s="880"/>
      <c r="AF86" s="880"/>
      <c r="AG86" s="880"/>
      <c r="AH86" s="880"/>
      <c r="AI86" s="880"/>
    </row>
    <row r="87" spans="1:35">
      <c r="A87" s="889">
        <v>16</v>
      </c>
      <c r="B87" s="892" t="s">
        <v>1602</v>
      </c>
      <c r="C87" s="758">
        <v>923</v>
      </c>
      <c r="D87" s="758" t="s">
        <v>243</v>
      </c>
      <c r="E87" s="758">
        <v>0</v>
      </c>
      <c r="F87" s="758">
        <v>356</v>
      </c>
      <c r="G87" s="758">
        <v>43</v>
      </c>
      <c r="H87" s="758">
        <v>-34</v>
      </c>
      <c r="I87" s="758">
        <v>-11</v>
      </c>
      <c r="J87" s="758">
        <v>-22</v>
      </c>
      <c r="K87" s="758">
        <v>506277</v>
      </c>
      <c r="L87" s="758">
        <v>426346</v>
      </c>
      <c r="M87" s="759">
        <v>0</v>
      </c>
      <c r="N87" s="758">
        <v>612</v>
      </c>
      <c r="O87" s="758">
        <v>239</v>
      </c>
      <c r="P87" s="758">
        <v>34</v>
      </c>
      <c r="Q87" s="758">
        <v>39</v>
      </c>
      <c r="R87" s="758">
        <v>5</v>
      </c>
      <c r="S87" s="880"/>
      <c r="T87" s="880"/>
      <c r="U87" s="880"/>
      <c r="V87" s="880"/>
      <c r="W87" s="880"/>
      <c r="X87" s="880"/>
      <c r="Y87" s="880"/>
      <c r="Z87" s="880"/>
      <c r="AA87" s="880"/>
      <c r="AB87" s="880"/>
      <c r="AC87" s="880"/>
      <c r="AD87" s="880"/>
      <c r="AE87" s="880"/>
      <c r="AF87" s="880"/>
      <c r="AG87" s="880"/>
      <c r="AH87" s="880"/>
      <c r="AI87" s="880"/>
    </row>
    <row r="88" spans="1:35">
      <c r="A88" s="889">
        <v>17</v>
      </c>
      <c r="B88" s="892" t="s">
        <v>1603</v>
      </c>
      <c r="C88" s="758">
        <v>1021</v>
      </c>
      <c r="D88" s="758">
        <v>14</v>
      </c>
      <c r="E88" s="758">
        <v>1</v>
      </c>
      <c r="F88" s="758">
        <v>225</v>
      </c>
      <c r="G88" s="758">
        <v>27</v>
      </c>
      <c r="H88" s="758">
        <v>-7</v>
      </c>
      <c r="I88" s="758">
        <v>-3</v>
      </c>
      <c r="J88" s="758">
        <v>-4</v>
      </c>
      <c r="K88" s="758">
        <v>655317</v>
      </c>
      <c r="L88" s="758">
        <v>480903</v>
      </c>
      <c r="M88" s="759">
        <v>0.27</v>
      </c>
      <c r="N88" s="758">
        <v>699</v>
      </c>
      <c r="O88" s="758">
        <v>311</v>
      </c>
      <c r="P88" s="758">
        <v>7</v>
      </c>
      <c r="Q88" s="758">
        <v>5</v>
      </c>
      <c r="R88" s="758">
        <v>4</v>
      </c>
      <c r="S88" s="880"/>
      <c r="T88" s="880"/>
      <c r="U88" s="880"/>
      <c r="V88" s="880"/>
      <c r="W88" s="880"/>
      <c r="X88" s="880"/>
      <c r="Y88" s="880"/>
      <c r="Z88" s="880"/>
      <c r="AA88" s="880"/>
      <c r="AB88" s="880"/>
      <c r="AC88" s="880"/>
      <c r="AD88" s="880"/>
      <c r="AE88" s="880"/>
      <c r="AF88" s="880"/>
      <c r="AG88" s="880"/>
      <c r="AH88" s="880"/>
      <c r="AI88" s="880"/>
    </row>
    <row r="89" spans="1:35">
      <c r="A89" s="889">
        <v>18</v>
      </c>
      <c r="B89" s="892" t="s">
        <v>1604</v>
      </c>
      <c r="C89" s="758">
        <v>426</v>
      </c>
      <c r="D89" s="758">
        <v>5</v>
      </c>
      <c r="E89" s="758">
        <v>0</v>
      </c>
      <c r="F89" s="758">
        <v>81</v>
      </c>
      <c r="G89" s="758">
        <v>7</v>
      </c>
      <c r="H89" s="758">
        <v>-8</v>
      </c>
      <c r="I89" s="758">
        <v>-4</v>
      </c>
      <c r="J89" s="758">
        <v>-4</v>
      </c>
      <c r="K89" s="758">
        <v>86769</v>
      </c>
      <c r="L89" s="758">
        <v>67320</v>
      </c>
      <c r="M89" s="759">
        <v>0</v>
      </c>
      <c r="N89" s="758">
        <v>326</v>
      </c>
      <c r="O89" s="758">
        <v>85</v>
      </c>
      <c r="P89" s="758">
        <v>9</v>
      </c>
      <c r="Q89" s="758">
        <v>6</v>
      </c>
      <c r="R89" s="758">
        <v>4</v>
      </c>
      <c r="S89" s="880"/>
      <c r="T89" s="880"/>
      <c r="U89" s="880"/>
      <c r="V89" s="880"/>
      <c r="W89" s="880"/>
      <c r="X89" s="880"/>
      <c r="Y89" s="880"/>
      <c r="Z89" s="880"/>
      <c r="AA89" s="880"/>
      <c r="AB89" s="880"/>
      <c r="AC89" s="880"/>
      <c r="AD89" s="880"/>
      <c r="AE89" s="880"/>
      <c r="AF89" s="880"/>
      <c r="AG89" s="880"/>
      <c r="AH89" s="880"/>
      <c r="AI89" s="880"/>
    </row>
    <row r="90" spans="1:35">
      <c r="A90" s="889">
        <v>19</v>
      </c>
      <c r="B90" s="892" t="s">
        <v>1605</v>
      </c>
      <c r="C90" s="758">
        <v>3262</v>
      </c>
      <c r="D90" s="758">
        <v>2236</v>
      </c>
      <c r="E90" s="758">
        <v>142</v>
      </c>
      <c r="F90" s="758">
        <v>835</v>
      </c>
      <c r="G90" s="758">
        <v>12</v>
      </c>
      <c r="H90" s="758">
        <v>-6</v>
      </c>
      <c r="I90" s="758">
        <v>0</v>
      </c>
      <c r="J90" s="758">
        <v>-5</v>
      </c>
      <c r="K90" s="758">
        <v>18177578</v>
      </c>
      <c r="L90" s="758">
        <v>16547859</v>
      </c>
      <c r="M90" s="759">
        <v>0.52</v>
      </c>
      <c r="N90" s="758">
        <v>2911</v>
      </c>
      <c r="O90" s="758">
        <v>311</v>
      </c>
      <c r="P90" s="758" t="s">
        <v>243</v>
      </c>
      <c r="Q90" s="758">
        <v>40</v>
      </c>
      <c r="R90" s="758">
        <v>2</v>
      </c>
      <c r="S90" s="880"/>
      <c r="T90" s="880"/>
      <c r="U90" s="880"/>
      <c r="V90" s="880"/>
      <c r="W90" s="880"/>
      <c r="X90" s="880"/>
      <c r="Y90" s="880"/>
      <c r="Z90" s="880"/>
      <c r="AA90" s="880"/>
      <c r="AB90" s="880"/>
      <c r="AC90" s="880"/>
      <c r="AD90" s="880"/>
      <c r="AE90" s="880"/>
      <c r="AF90" s="880"/>
      <c r="AG90" s="880"/>
      <c r="AH90" s="880"/>
      <c r="AI90" s="880"/>
    </row>
    <row r="91" spans="1:35">
      <c r="A91" s="889">
        <v>20</v>
      </c>
      <c r="B91" s="892" t="s">
        <v>1606</v>
      </c>
      <c r="C91" s="758">
        <v>3962</v>
      </c>
      <c r="D91" s="758">
        <v>11</v>
      </c>
      <c r="E91" s="758">
        <v>1</v>
      </c>
      <c r="F91" s="758">
        <v>362</v>
      </c>
      <c r="G91" s="758">
        <v>428</v>
      </c>
      <c r="H91" s="758">
        <v>-146</v>
      </c>
      <c r="I91" s="758">
        <v>-14</v>
      </c>
      <c r="J91" s="758">
        <v>-131</v>
      </c>
      <c r="K91" s="758">
        <v>5658258</v>
      </c>
      <c r="L91" s="758">
        <v>4257163</v>
      </c>
      <c r="M91" s="759">
        <v>0.14000000000000001</v>
      </c>
      <c r="N91" s="758">
        <v>3227</v>
      </c>
      <c r="O91" s="758">
        <v>273</v>
      </c>
      <c r="P91" s="758">
        <v>412</v>
      </c>
      <c r="Q91" s="758">
        <v>50</v>
      </c>
      <c r="R91" s="758">
        <v>3</v>
      </c>
      <c r="S91" s="880"/>
      <c r="T91" s="880"/>
      <c r="U91" s="880"/>
      <c r="V91" s="880"/>
      <c r="W91" s="880"/>
      <c r="X91" s="880"/>
      <c r="Y91" s="880"/>
      <c r="Z91" s="880"/>
      <c r="AA91" s="880"/>
      <c r="AB91" s="880"/>
      <c r="AC91" s="880"/>
      <c r="AD91" s="880"/>
      <c r="AE91" s="880"/>
      <c r="AF91" s="880"/>
      <c r="AG91" s="880"/>
      <c r="AH91" s="880"/>
      <c r="AI91" s="880"/>
    </row>
    <row r="92" spans="1:35">
      <c r="A92" s="889">
        <v>21</v>
      </c>
      <c r="B92" s="892" t="s">
        <v>1607</v>
      </c>
      <c r="C92" s="758">
        <v>1485</v>
      </c>
      <c r="D92" s="758">
        <v>2</v>
      </c>
      <c r="E92" s="758">
        <v>0</v>
      </c>
      <c r="F92" s="758">
        <v>94</v>
      </c>
      <c r="G92" s="758">
        <v>25</v>
      </c>
      <c r="H92" s="758">
        <v>-20</v>
      </c>
      <c r="I92" s="758">
        <v>-3</v>
      </c>
      <c r="J92" s="758">
        <v>-17</v>
      </c>
      <c r="K92" s="758">
        <v>332721</v>
      </c>
      <c r="L92" s="758">
        <v>225162</v>
      </c>
      <c r="M92" s="759">
        <v>0.47</v>
      </c>
      <c r="N92" s="758">
        <v>1445</v>
      </c>
      <c r="O92" s="758">
        <v>33</v>
      </c>
      <c r="P92" s="758">
        <v>5</v>
      </c>
      <c r="Q92" s="758">
        <v>2</v>
      </c>
      <c r="R92" s="758">
        <v>2</v>
      </c>
      <c r="S92" s="880"/>
      <c r="T92" s="880"/>
      <c r="U92" s="880"/>
      <c r="V92" s="880"/>
      <c r="W92" s="880"/>
      <c r="X92" s="880"/>
      <c r="Y92" s="880"/>
      <c r="Z92" s="880"/>
      <c r="AA92" s="880"/>
      <c r="AB92" s="880"/>
      <c r="AC92" s="880"/>
      <c r="AD92" s="880"/>
      <c r="AE92" s="880"/>
      <c r="AF92" s="880"/>
      <c r="AG92" s="880"/>
      <c r="AH92" s="880"/>
      <c r="AI92" s="880"/>
    </row>
    <row r="93" spans="1:35">
      <c r="A93" s="889">
        <v>22</v>
      </c>
      <c r="B93" s="892" t="s">
        <v>1608</v>
      </c>
      <c r="C93" s="758">
        <v>2080</v>
      </c>
      <c r="D93" s="758">
        <v>12</v>
      </c>
      <c r="E93" s="758">
        <v>13</v>
      </c>
      <c r="F93" s="758">
        <v>290</v>
      </c>
      <c r="G93" s="758">
        <v>69</v>
      </c>
      <c r="H93" s="758">
        <v>-36</v>
      </c>
      <c r="I93" s="758">
        <v>-8</v>
      </c>
      <c r="J93" s="758">
        <v>-26</v>
      </c>
      <c r="K93" s="758">
        <v>3507605</v>
      </c>
      <c r="L93" s="758">
        <v>3287297</v>
      </c>
      <c r="M93" s="759">
        <v>0.23</v>
      </c>
      <c r="N93" s="758">
        <v>1690</v>
      </c>
      <c r="O93" s="758">
        <v>298</v>
      </c>
      <c r="P93" s="758">
        <v>40</v>
      </c>
      <c r="Q93" s="758">
        <v>53</v>
      </c>
      <c r="R93" s="758">
        <v>3</v>
      </c>
      <c r="S93" s="880"/>
      <c r="T93" s="880"/>
      <c r="U93" s="880"/>
      <c r="V93" s="880"/>
      <c r="W93" s="880"/>
      <c r="X93" s="880"/>
      <c r="Y93" s="880"/>
      <c r="Z93" s="880"/>
      <c r="AA93" s="880"/>
      <c r="AB93" s="880"/>
      <c r="AC93" s="880"/>
      <c r="AD93" s="880"/>
      <c r="AE93" s="880"/>
      <c r="AF93" s="880"/>
      <c r="AG93" s="880"/>
      <c r="AH93" s="880"/>
      <c r="AI93" s="880"/>
    </row>
    <row r="94" spans="1:35">
      <c r="A94" s="889">
        <v>23</v>
      </c>
      <c r="B94" s="892" t="s">
        <v>1609</v>
      </c>
      <c r="C94" s="758">
        <v>1726</v>
      </c>
      <c r="D94" s="758">
        <v>222</v>
      </c>
      <c r="E94" s="758">
        <v>5</v>
      </c>
      <c r="F94" s="758">
        <v>246</v>
      </c>
      <c r="G94" s="758">
        <v>22</v>
      </c>
      <c r="H94" s="758">
        <v>-8</v>
      </c>
      <c r="I94" s="758">
        <v>-2</v>
      </c>
      <c r="J94" s="758">
        <v>-5</v>
      </c>
      <c r="K94" s="758">
        <v>3155739</v>
      </c>
      <c r="L94" s="758">
        <v>1117447</v>
      </c>
      <c r="M94" s="759">
        <v>0.21</v>
      </c>
      <c r="N94" s="758">
        <v>1563</v>
      </c>
      <c r="O94" s="758">
        <v>102</v>
      </c>
      <c r="P94" s="758">
        <v>46</v>
      </c>
      <c r="Q94" s="758">
        <v>14</v>
      </c>
      <c r="R94" s="758">
        <v>3</v>
      </c>
      <c r="S94" s="880"/>
      <c r="T94" s="880"/>
      <c r="U94" s="880"/>
      <c r="V94" s="880"/>
      <c r="W94" s="880"/>
      <c r="X94" s="880"/>
      <c r="Y94" s="880"/>
      <c r="Z94" s="880"/>
      <c r="AA94" s="880"/>
      <c r="AB94" s="880"/>
      <c r="AC94" s="880"/>
      <c r="AD94" s="880"/>
      <c r="AE94" s="880"/>
      <c r="AF94" s="880"/>
      <c r="AG94" s="880"/>
      <c r="AH94" s="880"/>
      <c r="AI94" s="880"/>
    </row>
    <row r="95" spans="1:35">
      <c r="A95" s="889">
        <v>24</v>
      </c>
      <c r="B95" s="892" t="s">
        <v>1610</v>
      </c>
      <c r="C95" s="758">
        <v>3802</v>
      </c>
      <c r="D95" s="758">
        <v>393</v>
      </c>
      <c r="E95" s="758">
        <v>301</v>
      </c>
      <c r="F95" s="758">
        <v>78</v>
      </c>
      <c r="G95" s="758">
        <v>65</v>
      </c>
      <c r="H95" s="758">
        <v>-45</v>
      </c>
      <c r="I95" s="758">
        <v>-3</v>
      </c>
      <c r="J95" s="758">
        <v>-41</v>
      </c>
      <c r="K95" s="758">
        <v>5339191</v>
      </c>
      <c r="L95" s="758">
        <v>3068057</v>
      </c>
      <c r="M95" s="759">
        <v>0.27</v>
      </c>
      <c r="N95" s="758">
        <v>3443</v>
      </c>
      <c r="O95" s="758">
        <v>308</v>
      </c>
      <c r="P95" s="758">
        <v>34</v>
      </c>
      <c r="Q95" s="758">
        <v>18</v>
      </c>
      <c r="R95" s="758">
        <v>2</v>
      </c>
      <c r="S95" s="880"/>
      <c r="T95" s="880"/>
      <c r="U95" s="880"/>
      <c r="V95" s="880"/>
      <c r="W95" s="880"/>
      <c r="X95" s="880"/>
      <c r="Y95" s="880"/>
      <c r="Z95" s="880"/>
      <c r="AA95" s="880"/>
      <c r="AB95" s="880"/>
      <c r="AC95" s="880"/>
      <c r="AD95" s="880"/>
      <c r="AE95" s="880"/>
      <c r="AF95" s="880"/>
      <c r="AG95" s="880"/>
      <c r="AH95" s="880"/>
      <c r="AI95" s="880"/>
    </row>
    <row r="96" spans="1:35">
      <c r="A96" s="889">
        <v>25</v>
      </c>
      <c r="B96" s="892" t="s">
        <v>1611</v>
      </c>
      <c r="C96" s="758">
        <v>2952</v>
      </c>
      <c r="D96" s="758">
        <v>16</v>
      </c>
      <c r="E96" s="758">
        <v>46</v>
      </c>
      <c r="F96" s="758">
        <v>426</v>
      </c>
      <c r="G96" s="758">
        <v>61</v>
      </c>
      <c r="H96" s="758">
        <v>-40</v>
      </c>
      <c r="I96" s="758">
        <v>-5</v>
      </c>
      <c r="J96" s="758">
        <v>-33</v>
      </c>
      <c r="K96" s="758">
        <v>3969882</v>
      </c>
      <c r="L96" s="758">
        <v>3651054</v>
      </c>
      <c r="M96" s="759">
        <v>0.21</v>
      </c>
      <c r="N96" s="758">
        <v>2386</v>
      </c>
      <c r="O96" s="758">
        <v>422</v>
      </c>
      <c r="P96" s="758">
        <v>60</v>
      </c>
      <c r="Q96" s="758">
        <v>83</v>
      </c>
      <c r="R96" s="758">
        <v>3</v>
      </c>
      <c r="S96" s="880"/>
      <c r="T96" s="880"/>
      <c r="U96" s="880"/>
      <c r="V96" s="880"/>
      <c r="W96" s="880"/>
      <c r="X96" s="880"/>
      <c r="Y96" s="880"/>
      <c r="Z96" s="880"/>
      <c r="AA96" s="880"/>
      <c r="AB96" s="880"/>
      <c r="AC96" s="880"/>
      <c r="AD96" s="880"/>
      <c r="AE96" s="880"/>
      <c r="AF96" s="880"/>
      <c r="AG96" s="880"/>
      <c r="AH96" s="880"/>
      <c r="AI96" s="880"/>
    </row>
    <row r="97" spans="1:35">
      <c r="A97" s="889">
        <v>26</v>
      </c>
      <c r="B97" s="892" t="s">
        <v>1612</v>
      </c>
      <c r="C97" s="758">
        <v>5199</v>
      </c>
      <c r="D97" s="758">
        <v>1</v>
      </c>
      <c r="E97" s="758">
        <v>9</v>
      </c>
      <c r="F97" s="758">
        <v>251</v>
      </c>
      <c r="G97" s="758">
        <v>10</v>
      </c>
      <c r="H97" s="758">
        <v>-6</v>
      </c>
      <c r="I97" s="758">
        <v>-1</v>
      </c>
      <c r="J97" s="758">
        <v>-4</v>
      </c>
      <c r="K97" s="758">
        <v>3842173</v>
      </c>
      <c r="L97" s="758">
        <v>3625245</v>
      </c>
      <c r="M97" s="759">
        <v>0.84</v>
      </c>
      <c r="N97" s="758">
        <v>4830</v>
      </c>
      <c r="O97" s="758">
        <v>335</v>
      </c>
      <c r="P97" s="758">
        <v>3</v>
      </c>
      <c r="Q97" s="758">
        <v>31</v>
      </c>
      <c r="R97" s="758">
        <v>1</v>
      </c>
      <c r="S97" s="880"/>
      <c r="T97" s="880"/>
      <c r="U97" s="880"/>
      <c r="V97" s="880"/>
      <c r="W97" s="880"/>
      <c r="X97" s="880"/>
      <c r="Y97" s="880"/>
      <c r="Z97" s="880"/>
      <c r="AA97" s="880"/>
      <c r="AB97" s="880"/>
      <c r="AC97" s="880"/>
      <c r="AD97" s="880"/>
      <c r="AE97" s="880"/>
      <c r="AF97" s="880"/>
      <c r="AG97" s="880"/>
      <c r="AH97" s="880"/>
      <c r="AI97" s="880"/>
    </row>
    <row r="98" spans="1:35">
      <c r="A98" s="889">
        <v>27</v>
      </c>
      <c r="B98" s="892" t="s">
        <v>1613</v>
      </c>
      <c r="C98" s="758">
        <v>1949</v>
      </c>
      <c r="D98" s="758">
        <v>13</v>
      </c>
      <c r="E98" s="758">
        <v>103</v>
      </c>
      <c r="F98" s="758">
        <v>330</v>
      </c>
      <c r="G98" s="758">
        <v>146</v>
      </c>
      <c r="H98" s="758">
        <v>-63</v>
      </c>
      <c r="I98" s="758">
        <v>-5</v>
      </c>
      <c r="J98" s="758">
        <v>-57</v>
      </c>
      <c r="K98" s="758">
        <v>5718135</v>
      </c>
      <c r="L98" s="758">
        <v>5689165</v>
      </c>
      <c r="M98" s="759">
        <v>0.39</v>
      </c>
      <c r="N98" s="758">
        <v>1842</v>
      </c>
      <c r="O98" s="758">
        <v>84</v>
      </c>
      <c r="P98" s="758">
        <v>5</v>
      </c>
      <c r="Q98" s="758">
        <v>18</v>
      </c>
      <c r="R98" s="758">
        <v>2</v>
      </c>
      <c r="S98" s="880"/>
      <c r="T98" s="880"/>
      <c r="U98" s="880"/>
      <c r="V98" s="880"/>
      <c r="W98" s="880"/>
      <c r="X98" s="880"/>
      <c r="Y98" s="880"/>
      <c r="Z98" s="880"/>
      <c r="AA98" s="880"/>
      <c r="AB98" s="880"/>
      <c r="AC98" s="880"/>
      <c r="AD98" s="880"/>
      <c r="AE98" s="880"/>
      <c r="AF98" s="880"/>
      <c r="AG98" s="880"/>
      <c r="AH98" s="880"/>
      <c r="AI98" s="880"/>
    </row>
    <row r="99" spans="1:35">
      <c r="A99" s="889">
        <v>28</v>
      </c>
      <c r="B99" s="892" t="s">
        <v>1614</v>
      </c>
      <c r="C99" s="758">
        <v>1653</v>
      </c>
      <c r="D99" s="758">
        <v>11</v>
      </c>
      <c r="E99" s="758">
        <v>22</v>
      </c>
      <c r="F99" s="758">
        <v>295</v>
      </c>
      <c r="G99" s="758">
        <v>85</v>
      </c>
      <c r="H99" s="758">
        <v>-36</v>
      </c>
      <c r="I99" s="758">
        <v>-10</v>
      </c>
      <c r="J99" s="758">
        <v>-25</v>
      </c>
      <c r="K99" s="758">
        <v>7135051</v>
      </c>
      <c r="L99" s="758">
        <v>7066278</v>
      </c>
      <c r="M99" s="759">
        <v>0.2</v>
      </c>
      <c r="N99" s="758">
        <v>1388</v>
      </c>
      <c r="O99" s="758">
        <v>197</v>
      </c>
      <c r="P99" s="758">
        <v>23</v>
      </c>
      <c r="Q99" s="758">
        <v>46</v>
      </c>
      <c r="R99" s="758">
        <v>7</v>
      </c>
      <c r="S99" s="880"/>
      <c r="T99" s="880"/>
      <c r="U99" s="880"/>
      <c r="V99" s="880"/>
      <c r="W99" s="880"/>
      <c r="X99" s="880"/>
      <c r="Y99" s="880"/>
      <c r="Z99" s="880"/>
      <c r="AA99" s="880"/>
      <c r="AB99" s="880"/>
      <c r="AC99" s="880"/>
      <c r="AD99" s="880"/>
      <c r="AE99" s="880"/>
      <c r="AF99" s="880"/>
      <c r="AG99" s="880"/>
      <c r="AH99" s="880"/>
      <c r="AI99" s="880"/>
    </row>
    <row r="100" spans="1:35">
      <c r="A100" s="889">
        <v>29</v>
      </c>
      <c r="B100" s="892" t="s">
        <v>1615</v>
      </c>
      <c r="C100" s="758">
        <v>3052</v>
      </c>
      <c r="D100" s="758">
        <v>127</v>
      </c>
      <c r="E100" s="758">
        <v>65</v>
      </c>
      <c r="F100" s="758">
        <v>75</v>
      </c>
      <c r="G100" s="758">
        <v>56</v>
      </c>
      <c r="H100" s="758">
        <v>-23</v>
      </c>
      <c r="I100" s="758">
        <v>0</v>
      </c>
      <c r="J100" s="758">
        <v>-22</v>
      </c>
      <c r="K100" s="758">
        <v>5072967</v>
      </c>
      <c r="L100" s="758">
        <v>4988206</v>
      </c>
      <c r="M100" s="759">
        <v>0.48</v>
      </c>
      <c r="N100" s="758">
        <v>2800</v>
      </c>
      <c r="O100" s="758">
        <v>240</v>
      </c>
      <c r="P100" s="758">
        <v>3</v>
      </c>
      <c r="Q100" s="758">
        <v>8</v>
      </c>
      <c r="R100" s="758">
        <v>2</v>
      </c>
      <c r="S100" s="880"/>
      <c r="T100" s="880"/>
      <c r="U100" s="880"/>
      <c r="V100" s="880"/>
      <c r="W100" s="880"/>
      <c r="X100" s="880"/>
      <c r="Y100" s="880"/>
      <c r="Z100" s="880"/>
      <c r="AA100" s="880"/>
      <c r="AB100" s="880"/>
      <c r="AC100" s="880"/>
      <c r="AD100" s="880"/>
      <c r="AE100" s="880"/>
      <c r="AF100" s="880"/>
      <c r="AG100" s="880"/>
      <c r="AH100" s="880"/>
      <c r="AI100" s="880"/>
    </row>
    <row r="101" spans="1:35">
      <c r="A101" s="889">
        <v>30</v>
      </c>
      <c r="B101" s="892" t="s">
        <v>1616</v>
      </c>
      <c r="C101" s="758">
        <v>639</v>
      </c>
      <c r="D101" s="758">
        <v>20</v>
      </c>
      <c r="E101" s="758">
        <v>1</v>
      </c>
      <c r="F101" s="758">
        <v>123</v>
      </c>
      <c r="G101" s="758">
        <v>75</v>
      </c>
      <c r="H101" s="758">
        <v>-29</v>
      </c>
      <c r="I101" s="758">
        <v>-4</v>
      </c>
      <c r="J101" s="758">
        <v>-25</v>
      </c>
      <c r="K101" s="758">
        <v>989676</v>
      </c>
      <c r="L101" s="758">
        <v>945177</v>
      </c>
      <c r="M101" s="759">
        <v>0.23</v>
      </c>
      <c r="N101" s="758">
        <v>611</v>
      </c>
      <c r="O101" s="758">
        <v>19</v>
      </c>
      <c r="P101" s="758">
        <v>1</v>
      </c>
      <c r="Q101" s="758">
        <v>8</v>
      </c>
      <c r="R101" s="758">
        <v>2</v>
      </c>
      <c r="S101" s="880"/>
      <c r="T101" s="880"/>
      <c r="U101" s="880"/>
      <c r="V101" s="880"/>
      <c r="W101" s="880"/>
      <c r="X101" s="880"/>
      <c r="Y101" s="880"/>
      <c r="Z101" s="880"/>
      <c r="AA101" s="880"/>
      <c r="AB101" s="880"/>
      <c r="AC101" s="880"/>
      <c r="AD101" s="880"/>
      <c r="AE101" s="880"/>
      <c r="AF101" s="880"/>
      <c r="AG101" s="880"/>
      <c r="AH101" s="880"/>
      <c r="AI101" s="880"/>
    </row>
    <row r="102" spans="1:35">
      <c r="A102" s="889">
        <v>31</v>
      </c>
      <c r="B102" s="892" t="s">
        <v>1617</v>
      </c>
      <c r="C102" s="758">
        <v>381</v>
      </c>
      <c r="D102" s="758">
        <v>22</v>
      </c>
      <c r="E102" s="758" t="s">
        <v>243</v>
      </c>
      <c r="F102" s="758">
        <v>63</v>
      </c>
      <c r="G102" s="758">
        <v>32</v>
      </c>
      <c r="H102" s="758">
        <v>-21</v>
      </c>
      <c r="I102" s="758">
        <v>-3</v>
      </c>
      <c r="J102" s="758">
        <v>-18</v>
      </c>
      <c r="K102" s="758">
        <v>247606</v>
      </c>
      <c r="L102" s="758">
        <v>197469</v>
      </c>
      <c r="M102" s="759">
        <v>0</v>
      </c>
      <c r="N102" s="758">
        <v>223</v>
      </c>
      <c r="O102" s="758">
        <v>111</v>
      </c>
      <c r="P102" s="758">
        <v>32</v>
      </c>
      <c r="Q102" s="758">
        <v>15</v>
      </c>
      <c r="R102" s="758">
        <v>5</v>
      </c>
      <c r="S102" s="880"/>
      <c r="T102" s="880"/>
      <c r="U102" s="880"/>
      <c r="V102" s="880"/>
      <c r="W102" s="880"/>
      <c r="X102" s="880"/>
      <c r="Y102" s="880"/>
      <c r="Z102" s="880"/>
      <c r="AA102" s="880"/>
      <c r="AB102" s="880"/>
      <c r="AC102" s="880"/>
      <c r="AD102" s="880"/>
      <c r="AE102" s="880"/>
      <c r="AF102" s="880"/>
      <c r="AG102" s="880"/>
      <c r="AH102" s="880"/>
      <c r="AI102" s="880"/>
    </row>
    <row r="103" spans="1:35">
      <c r="A103" s="889">
        <v>32</v>
      </c>
      <c r="B103" s="892" t="s">
        <v>1618</v>
      </c>
      <c r="C103" s="758">
        <v>3766</v>
      </c>
      <c r="D103" s="758">
        <v>76</v>
      </c>
      <c r="E103" s="758">
        <v>69</v>
      </c>
      <c r="F103" s="758">
        <v>390</v>
      </c>
      <c r="G103" s="758">
        <v>199</v>
      </c>
      <c r="H103" s="758">
        <v>-106</v>
      </c>
      <c r="I103" s="758">
        <v>-7</v>
      </c>
      <c r="J103" s="758">
        <v>-96</v>
      </c>
      <c r="K103" s="758">
        <v>8749970</v>
      </c>
      <c r="L103" s="758">
        <v>8106166</v>
      </c>
      <c r="M103" s="759">
        <v>0.3</v>
      </c>
      <c r="N103" s="758">
        <v>3380</v>
      </c>
      <c r="O103" s="758">
        <v>306</v>
      </c>
      <c r="P103" s="758">
        <v>29</v>
      </c>
      <c r="Q103" s="758">
        <v>51</v>
      </c>
      <c r="R103" s="758">
        <v>4</v>
      </c>
      <c r="S103" s="880"/>
      <c r="T103" s="880"/>
      <c r="U103" s="880"/>
      <c r="V103" s="880"/>
      <c r="W103" s="880"/>
      <c r="X103" s="880"/>
      <c r="Y103" s="880"/>
      <c r="Z103" s="880"/>
      <c r="AA103" s="880"/>
      <c r="AB103" s="880"/>
      <c r="AC103" s="880"/>
      <c r="AD103" s="880"/>
      <c r="AE103" s="880"/>
      <c r="AF103" s="880"/>
      <c r="AG103" s="880"/>
      <c r="AH103" s="880"/>
      <c r="AI103" s="880"/>
    </row>
    <row r="104" spans="1:35">
      <c r="A104" s="889">
        <v>33</v>
      </c>
      <c r="B104" s="892" t="s">
        <v>1619</v>
      </c>
      <c r="C104" s="758">
        <v>33</v>
      </c>
      <c r="D104" s="758" t="s">
        <v>243</v>
      </c>
      <c r="E104" s="758">
        <v>0</v>
      </c>
      <c r="F104" s="758">
        <v>3</v>
      </c>
      <c r="G104" s="758">
        <v>0</v>
      </c>
      <c r="H104" s="758">
        <v>-1</v>
      </c>
      <c r="I104" s="758">
        <v>0</v>
      </c>
      <c r="J104" s="758">
        <v>0</v>
      </c>
      <c r="K104" s="758">
        <v>23197</v>
      </c>
      <c r="L104" s="758">
        <v>21510</v>
      </c>
      <c r="M104" s="759">
        <v>0</v>
      </c>
      <c r="N104" s="758">
        <v>29</v>
      </c>
      <c r="O104" s="758">
        <v>1</v>
      </c>
      <c r="P104" s="758">
        <v>2</v>
      </c>
      <c r="Q104" s="758">
        <v>0</v>
      </c>
      <c r="R104" s="758">
        <v>3</v>
      </c>
      <c r="S104" s="880"/>
      <c r="T104" s="880"/>
      <c r="U104" s="880"/>
      <c r="V104" s="880"/>
      <c r="W104" s="880"/>
      <c r="X104" s="880"/>
      <c r="Y104" s="880"/>
      <c r="Z104" s="880"/>
      <c r="AA104" s="880"/>
      <c r="AB104" s="880"/>
      <c r="AC104" s="880"/>
      <c r="AD104" s="880"/>
      <c r="AE104" s="880"/>
      <c r="AF104" s="880"/>
      <c r="AG104" s="880"/>
      <c r="AH104" s="880"/>
      <c r="AI104" s="880"/>
    </row>
    <row r="105" spans="1:35">
      <c r="A105" s="889">
        <v>34</v>
      </c>
      <c r="B105" s="891" t="s">
        <v>1620</v>
      </c>
      <c r="C105" s="758">
        <v>19888</v>
      </c>
      <c r="D105" s="758">
        <v>1314</v>
      </c>
      <c r="E105" s="758">
        <v>600</v>
      </c>
      <c r="F105" s="758">
        <v>2810</v>
      </c>
      <c r="G105" s="758">
        <v>471</v>
      </c>
      <c r="H105" s="758">
        <v>-133</v>
      </c>
      <c r="I105" s="758">
        <v>-12</v>
      </c>
      <c r="J105" s="758">
        <v>-113</v>
      </c>
      <c r="K105" s="758">
        <v>26129413</v>
      </c>
      <c r="L105" s="758">
        <v>10270273</v>
      </c>
      <c r="M105" s="759">
        <v>0.1</v>
      </c>
      <c r="N105" s="758">
        <v>10903</v>
      </c>
      <c r="O105" s="758">
        <v>4381</v>
      </c>
      <c r="P105" s="758">
        <v>4161</v>
      </c>
      <c r="Q105" s="758">
        <v>443</v>
      </c>
      <c r="R105" s="758">
        <v>6</v>
      </c>
      <c r="S105" s="880"/>
      <c r="T105" s="880"/>
      <c r="U105" s="880"/>
      <c r="V105" s="880"/>
      <c r="W105" s="880"/>
      <c r="X105" s="880"/>
      <c r="Y105" s="880"/>
      <c r="Z105" s="880"/>
      <c r="AA105" s="880"/>
      <c r="AB105" s="880"/>
      <c r="AC105" s="880"/>
      <c r="AD105" s="880"/>
      <c r="AE105" s="880"/>
      <c r="AF105" s="880"/>
      <c r="AG105" s="880"/>
      <c r="AH105" s="880"/>
      <c r="AI105" s="880"/>
    </row>
    <row r="106" spans="1:35">
      <c r="A106" s="889">
        <v>35</v>
      </c>
      <c r="B106" s="893" t="s">
        <v>1621</v>
      </c>
      <c r="C106" s="758">
        <v>18569</v>
      </c>
      <c r="D106" s="758">
        <v>1113</v>
      </c>
      <c r="E106" s="758">
        <v>537</v>
      </c>
      <c r="F106" s="758">
        <v>2786</v>
      </c>
      <c r="G106" s="758">
        <v>451</v>
      </c>
      <c r="H106" s="758">
        <v>-114</v>
      </c>
      <c r="I106" s="758">
        <v>-12</v>
      </c>
      <c r="J106" s="758">
        <v>-95</v>
      </c>
      <c r="K106" s="758">
        <v>22494656</v>
      </c>
      <c r="L106" s="758">
        <v>8863769</v>
      </c>
      <c r="M106" s="759">
        <v>0.09</v>
      </c>
      <c r="N106" s="758">
        <v>9626</v>
      </c>
      <c r="O106" s="758">
        <v>4362</v>
      </c>
      <c r="P106" s="758">
        <v>4153</v>
      </c>
      <c r="Q106" s="758">
        <v>427</v>
      </c>
      <c r="R106" s="758">
        <v>7</v>
      </c>
      <c r="S106" s="880"/>
      <c r="T106" s="880"/>
      <c r="U106" s="880"/>
      <c r="V106" s="880"/>
      <c r="W106" s="880"/>
      <c r="X106" s="880"/>
      <c r="Y106" s="880"/>
      <c r="Z106" s="880"/>
      <c r="AA106" s="880"/>
      <c r="AB106" s="880"/>
      <c r="AC106" s="880"/>
      <c r="AD106" s="880"/>
      <c r="AE106" s="880"/>
      <c r="AF106" s="880"/>
      <c r="AG106" s="880"/>
      <c r="AH106" s="880"/>
      <c r="AI106" s="880"/>
    </row>
    <row r="107" spans="1:35">
      <c r="A107" s="889">
        <v>36</v>
      </c>
      <c r="B107" s="893" t="s">
        <v>1622</v>
      </c>
      <c r="C107" s="758">
        <v>13078</v>
      </c>
      <c r="D107" s="758">
        <v>1016</v>
      </c>
      <c r="E107" s="758">
        <v>39</v>
      </c>
      <c r="F107" s="758">
        <v>2401</v>
      </c>
      <c r="G107" s="758">
        <v>435</v>
      </c>
      <c r="H107" s="758">
        <v>-101</v>
      </c>
      <c r="I107" s="758">
        <v>-11</v>
      </c>
      <c r="J107" s="758">
        <v>-83</v>
      </c>
      <c r="K107" s="758">
        <v>18136714</v>
      </c>
      <c r="L107" s="758">
        <v>6117064</v>
      </c>
      <c r="M107" s="759">
        <v>0.08</v>
      </c>
      <c r="N107" s="758">
        <v>6042</v>
      </c>
      <c r="O107" s="758">
        <v>2717</v>
      </c>
      <c r="P107" s="758">
        <v>3894</v>
      </c>
      <c r="Q107" s="758">
        <v>425</v>
      </c>
      <c r="R107" s="758">
        <v>7</v>
      </c>
      <c r="S107" s="880"/>
      <c r="T107" s="880"/>
      <c r="U107" s="880"/>
      <c r="V107" s="880"/>
      <c r="W107" s="880"/>
      <c r="X107" s="880"/>
      <c r="Y107" s="880"/>
      <c r="Z107" s="880"/>
      <c r="AA107" s="880"/>
      <c r="AB107" s="880"/>
      <c r="AC107" s="880"/>
      <c r="AD107" s="880"/>
      <c r="AE107" s="880"/>
      <c r="AF107" s="880"/>
      <c r="AG107" s="880"/>
      <c r="AH107" s="880"/>
      <c r="AI107" s="880"/>
    </row>
    <row r="108" spans="1:35">
      <c r="A108" s="889">
        <v>37</v>
      </c>
      <c r="B108" s="893" t="s">
        <v>1623</v>
      </c>
      <c r="C108" s="758">
        <v>980</v>
      </c>
      <c r="D108" s="758">
        <v>201</v>
      </c>
      <c r="E108" s="758">
        <v>63</v>
      </c>
      <c r="F108" s="758">
        <v>5</v>
      </c>
      <c r="G108" s="758">
        <v>17</v>
      </c>
      <c r="H108" s="758">
        <v>-17</v>
      </c>
      <c r="I108" s="758">
        <v>0</v>
      </c>
      <c r="J108" s="758">
        <v>-16</v>
      </c>
      <c r="K108" s="758">
        <v>3351676</v>
      </c>
      <c r="L108" s="758">
        <v>1389480</v>
      </c>
      <c r="M108" s="759">
        <v>0.23</v>
      </c>
      <c r="N108" s="758">
        <v>942</v>
      </c>
      <c r="O108" s="758">
        <v>18</v>
      </c>
      <c r="P108" s="758">
        <v>4</v>
      </c>
      <c r="Q108" s="758">
        <v>16</v>
      </c>
      <c r="R108" s="758">
        <v>2</v>
      </c>
      <c r="S108" s="880"/>
      <c r="T108" s="880"/>
      <c r="U108" s="880"/>
      <c r="V108" s="880"/>
      <c r="W108" s="880"/>
      <c r="X108" s="880"/>
      <c r="Y108" s="880"/>
      <c r="Z108" s="880"/>
      <c r="AA108" s="880"/>
      <c r="AB108" s="880"/>
      <c r="AC108" s="880"/>
      <c r="AD108" s="880"/>
      <c r="AE108" s="880"/>
      <c r="AF108" s="880"/>
      <c r="AG108" s="880"/>
      <c r="AH108" s="880"/>
      <c r="AI108" s="880"/>
    </row>
    <row r="109" spans="1:35">
      <c r="A109" s="889">
        <v>38</v>
      </c>
      <c r="B109" s="893" t="s">
        <v>1624</v>
      </c>
      <c r="C109" s="758">
        <v>339</v>
      </c>
      <c r="D109" s="758" t="s">
        <v>243</v>
      </c>
      <c r="E109" s="758">
        <v>0</v>
      </c>
      <c r="F109" s="758">
        <v>19</v>
      </c>
      <c r="G109" s="758">
        <v>4</v>
      </c>
      <c r="H109" s="758">
        <v>-2</v>
      </c>
      <c r="I109" s="758">
        <v>0</v>
      </c>
      <c r="J109" s="758">
        <v>-2</v>
      </c>
      <c r="K109" s="758">
        <v>283080</v>
      </c>
      <c r="L109" s="758">
        <v>17024</v>
      </c>
      <c r="M109" s="759">
        <v>0</v>
      </c>
      <c r="N109" s="758">
        <v>334</v>
      </c>
      <c r="O109" s="758">
        <v>1</v>
      </c>
      <c r="P109" s="758">
        <v>4</v>
      </c>
      <c r="Q109" s="758">
        <v>0</v>
      </c>
      <c r="R109" s="758">
        <v>3</v>
      </c>
      <c r="S109" s="880"/>
      <c r="T109" s="880"/>
      <c r="U109" s="880"/>
      <c r="V109" s="880"/>
      <c r="W109" s="880"/>
      <c r="X109" s="880"/>
      <c r="Y109" s="880"/>
      <c r="Z109" s="880"/>
      <c r="AA109" s="880"/>
      <c r="AB109" s="880"/>
      <c r="AC109" s="880"/>
      <c r="AD109" s="880"/>
      <c r="AE109" s="880"/>
      <c r="AF109" s="880"/>
      <c r="AG109" s="880"/>
      <c r="AH109" s="880"/>
      <c r="AI109" s="880"/>
    </row>
    <row r="110" spans="1:35">
      <c r="A110" s="889">
        <v>39</v>
      </c>
      <c r="B110" s="891" t="s">
        <v>1625</v>
      </c>
      <c r="C110" s="758">
        <v>2867</v>
      </c>
      <c r="D110" s="758">
        <v>1</v>
      </c>
      <c r="E110" s="758">
        <v>4</v>
      </c>
      <c r="F110" s="758">
        <v>368</v>
      </c>
      <c r="G110" s="758">
        <v>163</v>
      </c>
      <c r="H110" s="758">
        <v>-142</v>
      </c>
      <c r="I110" s="758">
        <v>-3</v>
      </c>
      <c r="J110" s="758">
        <v>-138</v>
      </c>
      <c r="K110" s="758">
        <v>1783700</v>
      </c>
      <c r="L110" s="758">
        <v>797308</v>
      </c>
      <c r="M110" s="759">
        <v>0.03</v>
      </c>
      <c r="N110" s="758">
        <v>2180</v>
      </c>
      <c r="O110" s="758">
        <v>387</v>
      </c>
      <c r="P110" s="758">
        <v>131</v>
      </c>
      <c r="Q110" s="758">
        <v>169</v>
      </c>
      <c r="R110" s="758">
        <v>4</v>
      </c>
      <c r="S110" s="880"/>
      <c r="T110" s="880"/>
      <c r="U110" s="880"/>
      <c r="V110" s="880"/>
      <c r="W110" s="880"/>
      <c r="X110" s="880"/>
      <c r="Y110" s="880"/>
      <c r="Z110" s="880"/>
      <c r="AA110" s="880"/>
      <c r="AB110" s="880"/>
      <c r="AC110" s="880"/>
      <c r="AD110" s="880"/>
      <c r="AE110" s="880"/>
      <c r="AF110" s="880"/>
      <c r="AG110" s="880"/>
      <c r="AH110" s="880"/>
      <c r="AI110" s="880"/>
    </row>
    <row r="111" spans="1:35">
      <c r="A111" s="889">
        <v>40</v>
      </c>
      <c r="B111" s="891" t="s">
        <v>1626</v>
      </c>
      <c r="C111" s="758">
        <v>10025</v>
      </c>
      <c r="D111" s="758">
        <v>26</v>
      </c>
      <c r="E111" s="758">
        <v>60</v>
      </c>
      <c r="F111" s="758">
        <v>1271</v>
      </c>
      <c r="G111" s="758">
        <v>435</v>
      </c>
      <c r="H111" s="758">
        <v>-232</v>
      </c>
      <c r="I111" s="758">
        <v>-25</v>
      </c>
      <c r="J111" s="758">
        <v>-197</v>
      </c>
      <c r="K111" s="758">
        <v>7792225</v>
      </c>
      <c r="L111" s="758">
        <v>7474419</v>
      </c>
      <c r="M111" s="759">
        <v>0.06</v>
      </c>
      <c r="N111" s="758">
        <v>7326</v>
      </c>
      <c r="O111" s="758">
        <v>1599</v>
      </c>
      <c r="P111" s="758">
        <v>856</v>
      </c>
      <c r="Q111" s="758">
        <v>243</v>
      </c>
      <c r="R111" s="758">
        <v>4</v>
      </c>
      <c r="S111" s="880"/>
      <c r="T111" s="880"/>
      <c r="U111" s="880"/>
      <c r="V111" s="880"/>
      <c r="W111" s="880"/>
      <c r="X111" s="880"/>
      <c r="Y111" s="880"/>
      <c r="Z111" s="880"/>
      <c r="AA111" s="880"/>
      <c r="AB111" s="880"/>
      <c r="AC111" s="880"/>
      <c r="AD111" s="880"/>
      <c r="AE111" s="880"/>
      <c r="AF111" s="880"/>
      <c r="AG111" s="880"/>
      <c r="AH111" s="880"/>
      <c r="AI111" s="880"/>
    </row>
    <row r="112" spans="1:35">
      <c r="A112" s="889">
        <v>41</v>
      </c>
      <c r="B112" s="893" t="s">
        <v>1627</v>
      </c>
      <c r="C112" s="758">
        <v>5453</v>
      </c>
      <c r="D112" s="758">
        <v>7</v>
      </c>
      <c r="E112" s="758">
        <v>14</v>
      </c>
      <c r="F112" s="758">
        <v>763</v>
      </c>
      <c r="G112" s="758">
        <v>304</v>
      </c>
      <c r="H112" s="758">
        <v>-157</v>
      </c>
      <c r="I112" s="758">
        <v>-13</v>
      </c>
      <c r="J112" s="758">
        <v>-139</v>
      </c>
      <c r="K112" s="758">
        <v>938701</v>
      </c>
      <c r="L112" s="758">
        <v>865743</v>
      </c>
      <c r="M112" s="759">
        <v>0.03</v>
      </c>
      <c r="N112" s="758">
        <v>4189</v>
      </c>
      <c r="O112" s="758">
        <v>544</v>
      </c>
      <c r="P112" s="758">
        <v>610</v>
      </c>
      <c r="Q112" s="758">
        <v>109</v>
      </c>
      <c r="R112" s="758">
        <v>3</v>
      </c>
      <c r="S112" s="880"/>
      <c r="T112" s="880"/>
      <c r="U112" s="880"/>
      <c r="V112" s="880"/>
      <c r="W112" s="880"/>
      <c r="X112" s="880"/>
      <c r="Y112" s="880"/>
      <c r="Z112" s="880"/>
      <c r="AA112" s="880"/>
      <c r="AB112" s="880"/>
      <c r="AC112" s="880"/>
      <c r="AD112" s="880"/>
      <c r="AE112" s="880"/>
      <c r="AF112" s="880"/>
      <c r="AG112" s="880"/>
      <c r="AH112" s="880"/>
      <c r="AI112" s="880"/>
    </row>
    <row r="113" spans="1:35">
      <c r="A113" s="889">
        <v>42</v>
      </c>
      <c r="B113" s="893" t="s">
        <v>1628</v>
      </c>
      <c r="C113" s="758">
        <v>1740</v>
      </c>
      <c r="D113" s="758">
        <v>14</v>
      </c>
      <c r="E113" s="758">
        <v>17</v>
      </c>
      <c r="F113" s="758">
        <v>184</v>
      </c>
      <c r="G113" s="758">
        <v>33</v>
      </c>
      <c r="H113" s="758">
        <v>-26</v>
      </c>
      <c r="I113" s="758">
        <v>-4</v>
      </c>
      <c r="J113" s="758">
        <v>-20</v>
      </c>
      <c r="K113" s="758">
        <v>1114207</v>
      </c>
      <c r="L113" s="758">
        <v>1020722</v>
      </c>
      <c r="M113" s="759">
        <v>0.08</v>
      </c>
      <c r="N113" s="758">
        <v>1144</v>
      </c>
      <c r="O113" s="758">
        <v>493</v>
      </c>
      <c r="P113" s="758">
        <v>45</v>
      </c>
      <c r="Q113" s="758">
        <v>58</v>
      </c>
      <c r="R113" s="758">
        <v>4</v>
      </c>
      <c r="S113" s="880"/>
      <c r="T113" s="880"/>
      <c r="U113" s="880"/>
      <c r="V113" s="880"/>
      <c r="W113" s="880"/>
      <c r="X113" s="880"/>
      <c r="Y113" s="880"/>
      <c r="Z113" s="880"/>
      <c r="AA113" s="880"/>
      <c r="AB113" s="880"/>
      <c r="AC113" s="880"/>
      <c r="AD113" s="880"/>
      <c r="AE113" s="880"/>
      <c r="AF113" s="880"/>
      <c r="AG113" s="880"/>
      <c r="AH113" s="880"/>
      <c r="AI113" s="880"/>
    </row>
    <row r="114" spans="1:35">
      <c r="A114" s="889">
        <v>43</v>
      </c>
      <c r="B114" s="893" t="s">
        <v>1629</v>
      </c>
      <c r="C114" s="758">
        <v>2833</v>
      </c>
      <c r="D114" s="758">
        <v>4</v>
      </c>
      <c r="E114" s="758">
        <v>29</v>
      </c>
      <c r="F114" s="758">
        <v>323</v>
      </c>
      <c r="G114" s="758">
        <v>97</v>
      </c>
      <c r="H114" s="758">
        <v>-50</v>
      </c>
      <c r="I114" s="758">
        <v>-8</v>
      </c>
      <c r="J114" s="758">
        <v>-38</v>
      </c>
      <c r="K114" s="758">
        <v>5739317</v>
      </c>
      <c r="L114" s="758">
        <v>5587954</v>
      </c>
      <c r="M114" s="759">
        <v>0.11</v>
      </c>
      <c r="N114" s="758">
        <v>1993</v>
      </c>
      <c r="O114" s="758">
        <v>562</v>
      </c>
      <c r="P114" s="758">
        <v>202</v>
      </c>
      <c r="Q114" s="758">
        <v>76</v>
      </c>
      <c r="R114" s="758">
        <v>4</v>
      </c>
      <c r="S114" s="880"/>
      <c r="T114" s="880"/>
      <c r="U114" s="880"/>
      <c r="V114" s="880"/>
      <c r="W114" s="880"/>
      <c r="X114" s="880"/>
      <c r="Y114" s="880"/>
      <c r="Z114" s="880"/>
      <c r="AA114" s="880"/>
      <c r="AB114" s="880"/>
      <c r="AC114" s="880"/>
      <c r="AD114" s="880"/>
      <c r="AE114" s="880"/>
      <c r="AF114" s="880"/>
      <c r="AG114" s="880"/>
      <c r="AH114" s="880"/>
      <c r="AI114" s="880"/>
    </row>
    <row r="115" spans="1:35">
      <c r="A115" s="889">
        <v>44</v>
      </c>
      <c r="B115" s="891" t="s">
        <v>1630</v>
      </c>
      <c r="C115" s="758">
        <v>35837</v>
      </c>
      <c r="D115" s="758">
        <v>2937</v>
      </c>
      <c r="E115" s="758">
        <v>43</v>
      </c>
      <c r="F115" s="758">
        <v>5407</v>
      </c>
      <c r="G115" s="758">
        <v>1263</v>
      </c>
      <c r="H115" s="758">
        <v>-736</v>
      </c>
      <c r="I115" s="758">
        <v>-69</v>
      </c>
      <c r="J115" s="758">
        <v>-641</v>
      </c>
      <c r="K115" s="758">
        <v>41711469</v>
      </c>
      <c r="L115" s="758">
        <v>39131487</v>
      </c>
      <c r="M115" s="759">
        <v>0.11</v>
      </c>
      <c r="N115" s="758">
        <v>29966</v>
      </c>
      <c r="O115" s="758">
        <v>3542</v>
      </c>
      <c r="P115" s="758">
        <v>737</v>
      </c>
      <c r="Q115" s="758">
        <v>1592</v>
      </c>
      <c r="R115" s="758">
        <v>7</v>
      </c>
      <c r="S115" s="880"/>
      <c r="T115" s="880"/>
      <c r="U115" s="880"/>
      <c r="V115" s="880"/>
      <c r="W115" s="880"/>
      <c r="X115" s="880"/>
      <c r="Y115" s="880"/>
      <c r="Z115" s="880"/>
      <c r="AA115" s="880"/>
      <c r="AB115" s="880"/>
      <c r="AC115" s="880"/>
      <c r="AD115" s="880"/>
      <c r="AE115" s="880"/>
      <c r="AF115" s="880"/>
      <c r="AG115" s="880"/>
      <c r="AH115" s="880"/>
      <c r="AI115" s="880"/>
    </row>
    <row r="116" spans="1:35">
      <c r="A116" s="889">
        <v>45</v>
      </c>
      <c r="B116" s="891" t="s">
        <v>1631</v>
      </c>
      <c r="C116" s="758">
        <v>25148</v>
      </c>
      <c r="D116" s="758">
        <v>1490</v>
      </c>
      <c r="E116" s="758">
        <v>111</v>
      </c>
      <c r="F116" s="758">
        <v>1823</v>
      </c>
      <c r="G116" s="758">
        <v>541</v>
      </c>
      <c r="H116" s="758">
        <v>-188</v>
      </c>
      <c r="I116" s="758">
        <v>-12</v>
      </c>
      <c r="J116" s="758">
        <v>-166</v>
      </c>
      <c r="K116" s="758">
        <v>22840051</v>
      </c>
      <c r="L116" s="758">
        <v>12336410</v>
      </c>
      <c r="M116" s="759">
        <v>0.09</v>
      </c>
      <c r="N116" s="758">
        <v>16037</v>
      </c>
      <c r="O116" s="758">
        <v>6875</v>
      </c>
      <c r="P116" s="758">
        <v>2071</v>
      </c>
      <c r="Q116" s="758">
        <v>165</v>
      </c>
      <c r="R116" s="758">
        <v>5</v>
      </c>
      <c r="S116" s="880"/>
      <c r="T116" s="880"/>
      <c r="U116" s="880"/>
      <c r="V116" s="880"/>
      <c r="W116" s="880"/>
      <c r="X116" s="880"/>
      <c r="Y116" s="880"/>
      <c r="Z116" s="880"/>
      <c r="AA116" s="880"/>
      <c r="AB116" s="880"/>
      <c r="AC116" s="880"/>
      <c r="AD116" s="880"/>
      <c r="AE116" s="880"/>
      <c r="AF116" s="880"/>
      <c r="AG116" s="880"/>
      <c r="AH116" s="880"/>
      <c r="AI116" s="880"/>
    </row>
    <row r="117" spans="1:35">
      <c r="A117" s="889">
        <v>46</v>
      </c>
      <c r="B117" s="893" t="s">
        <v>1632</v>
      </c>
      <c r="C117" s="758">
        <v>7314</v>
      </c>
      <c r="D117" s="758">
        <v>362</v>
      </c>
      <c r="E117" s="758">
        <v>85</v>
      </c>
      <c r="F117" s="758">
        <v>709</v>
      </c>
      <c r="G117" s="758">
        <v>425</v>
      </c>
      <c r="H117" s="758">
        <v>-127</v>
      </c>
      <c r="I117" s="758">
        <v>-8</v>
      </c>
      <c r="J117" s="758">
        <v>-114</v>
      </c>
      <c r="K117" s="758">
        <v>6104788</v>
      </c>
      <c r="L117" s="758">
        <v>4953211</v>
      </c>
      <c r="M117" s="759">
        <v>0.02</v>
      </c>
      <c r="N117" s="758">
        <v>5334</v>
      </c>
      <c r="O117" s="758">
        <v>1519</v>
      </c>
      <c r="P117" s="758">
        <v>355</v>
      </c>
      <c r="Q117" s="758">
        <v>106</v>
      </c>
      <c r="R117" s="758">
        <v>4</v>
      </c>
      <c r="S117" s="880"/>
      <c r="T117" s="880"/>
      <c r="U117" s="880"/>
      <c r="V117" s="880"/>
      <c r="W117" s="880"/>
      <c r="X117" s="880"/>
      <c r="Y117" s="880"/>
      <c r="Z117" s="880"/>
      <c r="AA117" s="880"/>
      <c r="AB117" s="880"/>
      <c r="AC117" s="880"/>
      <c r="AD117" s="880"/>
      <c r="AE117" s="880"/>
      <c r="AF117" s="880"/>
      <c r="AG117" s="880"/>
      <c r="AH117" s="880"/>
      <c r="AI117" s="880"/>
    </row>
    <row r="118" spans="1:35">
      <c r="A118" s="889">
        <v>47</v>
      </c>
      <c r="B118" s="893" t="s">
        <v>1633</v>
      </c>
      <c r="C118" s="758">
        <v>9862</v>
      </c>
      <c r="D118" s="758">
        <v>1106</v>
      </c>
      <c r="E118" s="758">
        <v>8</v>
      </c>
      <c r="F118" s="758">
        <v>332</v>
      </c>
      <c r="G118" s="758">
        <v>51</v>
      </c>
      <c r="H118" s="758">
        <v>-32</v>
      </c>
      <c r="I118" s="758">
        <v>-1</v>
      </c>
      <c r="J118" s="758">
        <v>-31</v>
      </c>
      <c r="K118" s="758">
        <v>10864501</v>
      </c>
      <c r="L118" s="758">
        <v>4740646</v>
      </c>
      <c r="M118" s="759">
        <v>0.13</v>
      </c>
      <c r="N118" s="758">
        <v>5930</v>
      </c>
      <c r="O118" s="758">
        <v>3216</v>
      </c>
      <c r="P118" s="758">
        <v>697</v>
      </c>
      <c r="Q118" s="758">
        <v>19</v>
      </c>
      <c r="R118" s="758">
        <v>5</v>
      </c>
      <c r="S118" s="880"/>
      <c r="T118" s="880"/>
      <c r="U118" s="880"/>
      <c r="V118" s="880"/>
      <c r="W118" s="880"/>
      <c r="X118" s="880"/>
      <c r="Y118" s="880"/>
      <c r="Z118" s="880"/>
      <c r="AA118" s="880"/>
      <c r="AB118" s="880"/>
      <c r="AC118" s="880"/>
      <c r="AD118" s="880"/>
      <c r="AE118" s="880"/>
      <c r="AF118" s="880"/>
      <c r="AG118" s="880"/>
      <c r="AH118" s="880"/>
      <c r="AI118" s="880"/>
    </row>
    <row r="119" spans="1:35">
      <c r="A119" s="889">
        <v>48</v>
      </c>
      <c r="B119" s="893" t="s">
        <v>1634</v>
      </c>
      <c r="C119" s="758">
        <v>2379</v>
      </c>
      <c r="D119" s="758" t="s">
        <v>243</v>
      </c>
      <c r="E119" s="758">
        <v>0</v>
      </c>
      <c r="F119" s="758">
        <v>117</v>
      </c>
      <c r="G119" s="758">
        <v>2</v>
      </c>
      <c r="H119" s="758">
        <v>0</v>
      </c>
      <c r="I119" s="758">
        <v>0</v>
      </c>
      <c r="J119" s="758">
        <v>0</v>
      </c>
      <c r="K119" s="758">
        <v>4378694</v>
      </c>
      <c r="L119" s="758">
        <v>1343328</v>
      </c>
      <c r="M119" s="759">
        <v>0.19</v>
      </c>
      <c r="N119" s="758">
        <v>544</v>
      </c>
      <c r="O119" s="758">
        <v>1231</v>
      </c>
      <c r="P119" s="758">
        <v>603</v>
      </c>
      <c r="Q119" s="758">
        <v>0</v>
      </c>
      <c r="R119" s="758">
        <v>8</v>
      </c>
      <c r="S119" s="880"/>
      <c r="T119" s="880"/>
      <c r="U119" s="880"/>
      <c r="V119" s="880"/>
      <c r="W119" s="880"/>
      <c r="X119" s="880"/>
      <c r="Y119" s="880"/>
      <c r="Z119" s="880"/>
      <c r="AA119" s="880"/>
      <c r="AB119" s="880"/>
      <c r="AC119" s="880"/>
      <c r="AD119" s="880"/>
      <c r="AE119" s="880"/>
      <c r="AF119" s="880"/>
      <c r="AG119" s="880"/>
      <c r="AH119" s="880"/>
      <c r="AI119" s="880"/>
    </row>
    <row r="120" spans="1:35">
      <c r="A120" s="889">
        <v>49</v>
      </c>
      <c r="B120" s="893" t="s">
        <v>1635</v>
      </c>
      <c r="C120" s="758">
        <v>5379</v>
      </c>
      <c r="D120" s="758">
        <v>4</v>
      </c>
      <c r="E120" s="758">
        <v>6</v>
      </c>
      <c r="F120" s="758">
        <v>573</v>
      </c>
      <c r="G120" s="758">
        <v>59</v>
      </c>
      <c r="H120" s="758">
        <v>-26</v>
      </c>
      <c r="I120" s="758">
        <v>-4</v>
      </c>
      <c r="J120" s="758">
        <v>-19</v>
      </c>
      <c r="K120" s="758">
        <v>1413275</v>
      </c>
      <c r="L120" s="758">
        <v>1235308</v>
      </c>
      <c r="M120" s="759">
        <v>0.05</v>
      </c>
      <c r="N120" s="758">
        <v>4049</v>
      </c>
      <c r="O120" s="758">
        <v>882</v>
      </c>
      <c r="P120" s="758">
        <v>414</v>
      </c>
      <c r="Q120" s="758">
        <v>34</v>
      </c>
      <c r="R120" s="758">
        <v>4</v>
      </c>
      <c r="S120" s="880"/>
      <c r="T120" s="880"/>
      <c r="U120" s="880"/>
      <c r="V120" s="880"/>
      <c r="W120" s="880"/>
      <c r="X120" s="880"/>
      <c r="Y120" s="880"/>
      <c r="Z120" s="880"/>
      <c r="AA120" s="880"/>
      <c r="AB120" s="880"/>
      <c r="AC120" s="880"/>
      <c r="AD120" s="880"/>
      <c r="AE120" s="880"/>
      <c r="AF120" s="880"/>
      <c r="AG120" s="880"/>
      <c r="AH120" s="880"/>
      <c r="AI120" s="880"/>
    </row>
    <row r="121" spans="1:35">
      <c r="A121" s="889">
        <v>50</v>
      </c>
      <c r="B121" s="893" t="s">
        <v>1636</v>
      </c>
      <c r="C121" s="758">
        <v>215</v>
      </c>
      <c r="D121" s="758">
        <v>18</v>
      </c>
      <c r="E121" s="758">
        <v>12</v>
      </c>
      <c r="F121" s="758">
        <v>91</v>
      </c>
      <c r="G121" s="758">
        <v>4</v>
      </c>
      <c r="H121" s="758">
        <v>-3</v>
      </c>
      <c r="I121" s="758">
        <v>0</v>
      </c>
      <c r="J121" s="758">
        <v>-2</v>
      </c>
      <c r="K121" s="758">
        <v>78793</v>
      </c>
      <c r="L121" s="758">
        <v>63918</v>
      </c>
      <c r="M121" s="759">
        <v>0.02</v>
      </c>
      <c r="N121" s="758">
        <v>179</v>
      </c>
      <c r="O121" s="758">
        <v>26</v>
      </c>
      <c r="P121" s="758">
        <v>4</v>
      </c>
      <c r="Q121" s="758">
        <v>6</v>
      </c>
      <c r="R121" s="758">
        <v>3</v>
      </c>
      <c r="S121" s="880"/>
      <c r="T121" s="880"/>
      <c r="U121" s="880"/>
      <c r="V121" s="880"/>
      <c r="W121" s="880"/>
      <c r="X121" s="880"/>
      <c r="Y121" s="880"/>
      <c r="Z121" s="880"/>
      <c r="AA121" s="880"/>
      <c r="AB121" s="880"/>
      <c r="AC121" s="880"/>
      <c r="AD121" s="880"/>
      <c r="AE121" s="880"/>
      <c r="AF121" s="880"/>
      <c r="AG121" s="880"/>
      <c r="AH121" s="880"/>
      <c r="AI121" s="880"/>
    </row>
    <row r="122" spans="1:35">
      <c r="A122" s="889">
        <v>51</v>
      </c>
      <c r="B122" s="894" t="s">
        <v>1637</v>
      </c>
      <c r="C122" s="758">
        <v>2201</v>
      </c>
      <c r="D122" s="758" t="s">
        <v>243</v>
      </c>
      <c r="E122" s="758" t="s">
        <v>243</v>
      </c>
      <c r="F122" s="758">
        <v>297</v>
      </c>
      <c r="G122" s="758">
        <v>162</v>
      </c>
      <c r="H122" s="758">
        <v>-80</v>
      </c>
      <c r="I122" s="758">
        <v>-5</v>
      </c>
      <c r="J122" s="758">
        <v>-72</v>
      </c>
      <c r="K122" s="758">
        <v>644304</v>
      </c>
      <c r="L122" s="758">
        <v>564233</v>
      </c>
      <c r="M122" s="759">
        <v>0.01</v>
      </c>
      <c r="N122" s="758">
        <v>1593</v>
      </c>
      <c r="O122" s="758">
        <v>479</v>
      </c>
      <c r="P122" s="758">
        <v>100</v>
      </c>
      <c r="Q122" s="758">
        <v>29</v>
      </c>
      <c r="R122" s="758">
        <v>4</v>
      </c>
      <c r="S122" s="880"/>
      <c r="T122" s="880"/>
      <c r="U122" s="880"/>
      <c r="V122" s="880"/>
      <c r="W122" s="880"/>
      <c r="X122" s="880"/>
      <c r="Y122" s="880"/>
      <c r="Z122" s="880"/>
      <c r="AA122" s="880"/>
      <c r="AB122" s="880"/>
      <c r="AC122" s="880"/>
      <c r="AD122" s="880"/>
      <c r="AE122" s="880"/>
      <c r="AF122" s="880"/>
      <c r="AG122" s="880"/>
      <c r="AH122" s="880"/>
      <c r="AI122" s="880"/>
    </row>
    <row r="123" spans="1:35">
      <c r="A123" s="889">
        <v>52</v>
      </c>
      <c r="B123" s="891" t="s">
        <v>1638</v>
      </c>
      <c r="C123" s="758">
        <v>34266</v>
      </c>
      <c r="D123" s="758">
        <v>8</v>
      </c>
      <c r="E123" s="758" t="s">
        <v>243</v>
      </c>
      <c r="F123" s="758">
        <v>3556</v>
      </c>
      <c r="G123" s="758">
        <v>1173</v>
      </c>
      <c r="H123" s="758">
        <v>-362</v>
      </c>
      <c r="I123" s="758">
        <v>-26</v>
      </c>
      <c r="J123" s="758">
        <v>-328</v>
      </c>
      <c r="K123" s="758">
        <v>1899842</v>
      </c>
      <c r="L123" s="758">
        <v>1098564</v>
      </c>
      <c r="M123" s="759">
        <v>0</v>
      </c>
      <c r="N123" s="758">
        <v>26802</v>
      </c>
      <c r="O123" s="758">
        <v>4875</v>
      </c>
      <c r="P123" s="758">
        <v>2295</v>
      </c>
      <c r="Q123" s="758">
        <v>294</v>
      </c>
      <c r="R123" s="758">
        <v>4</v>
      </c>
      <c r="S123" s="880"/>
      <c r="T123" s="880"/>
      <c r="U123" s="880"/>
      <c r="V123" s="880"/>
      <c r="W123" s="880"/>
      <c r="X123" s="880"/>
      <c r="Y123" s="880"/>
      <c r="Z123" s="880"/>
      <c r="AA123" s="880"/>
      <c r="AB123" s="880"/>
      <c r="AC123" s="880"/>
      <c r="AD123" s="880"/>
      <c r="AE123" s="880"/>
      <c r="AF123" s="880"/>
      <c r="AG123" s="880"/>
      <c r="AH123" s="880"/>
      <c r="AI123" s="880"/>
    </row>
    <row r="124" spans="1:35">
      <c r="A124" s="889">
        <v>53</v>
      </c>
      <c r="B124" s="895" t="s">
        <v>1639</v>
      </c>
      <c r="C124" s="758">
        <v>49805</v>
      </c>
      <c r="D124" s="758">
        <v>271</v>
      </c>
      <c r="E124" s="758">
        <v>215</v>
      </c>
      <c r="F124" s="758">
        <v>5582</v>
      </c>
      <c r="G124" s="758">
        <v>1019</v>
      </c>
      <c r="H124" s="758">
        <v>-608</v>
      </c>
      <c r="I124" s="758">
        <v>-105</v>
      </c>
      <c r="J124" s="758">
        <v>-466</v>
      </c>
      <c r="K124" s="758"/>
      <c r="L124" s="758"/>
      <c r="M124" s="759"/>
      <c r="N124" s="758">
        <v>36883</v>
      </c>
      <c r="O124" s="758">
        <v>7172</v>
      </c>
      <c r="P124" s="758">
        <v>4403</v>
      </c>
      <c r="Q124" s="758">
        <v>1348</v>
      </c>
      <c r="R124" s="758">
        <v>5</v>
      </c>
      <c r="S124" s="880"/>
      <c r="T124" s="880"/>
      <c r="U124" s="880"/>
      <c r="V124" s="880"/>
      <c r="W124" s="880"/>
      <c r="X124" s="880"/>
      <c r="Y124" s="880"/>
      <c r="Z124" s="880"/>
      <c r="AA124" s="880"/>
      <c r="AB124" s="880"/>
      <c r="AC124" s="880"/>
      <c r="AD124" s="880"/>
      <c r="AE124" s="880"/>
      <c r="AF124" s="880"/>
      <c r="AG124" s="880"/>
      <c r="AH124" s="880"/>
      <c r="AI124" s="880"/>
    </row>
    <row r="125" spans="1:35">
      <c r="A125" s="889">
        <v>54</v>
      </c>
      <c r="B125" s="894" t="s">
        <v>1646</v>
      </c>
      <c r="C125" s="758" t="s">
        <v>1647</v>
      </c>
      <c r="D125" s="758" t="s">
        <v>243</v>
      </c>
      <c r="E125" s="758" t="s">
        <v>243</v>
      </c>
      <c r="F125" s="758"/>
      <c r="G125" s="758"/>
      <c r="H125" s="758" t="s">
        <v>243</v>
      </c>
      <c r="I125" s="758"/>
      <c r="J125" s="758"/>
      <c r="K125" s="758"/>
      <c r="L125" s="758"/>
      <c r="M125" s="759"/>
      <c r="N125" s="758" t="s">
        <v>243</v>
      </c>
      <c r="O125" s="758" t="s">
        <v>243</v>
      </c>
      <c r="P125" s="758" t="s">
        <v>243</v>
      </c>
      <c r="Q125" s="758" t="s">
        <v>243</v>
      </c>
      <c r="R125" s="758" t="s">
        <v>243</v>
      </c>
      <c r="S125" s="880"/>
      <c r="T125" s="880"/>
      <c r="U125" s="880"/>
      <c r="V125" s="880"/>
      <c r="W125" s="880"/>
      <c r="X125" s="880"/>
      <c r="Y125" s="880"/>
      <c r="Z125" s="880"/>
      <c r="AA125" s="880"/>
      <c r="AB125" s="880"/>
      <c r="AC125" s="880"/>
      <c r="AD125" s="880"/>
      <c r="AE125" s="880"/>
      <c r="AF125" s="880"/>
      <c r="AG125" s="880"/>
      <c r="AH125" s="880"/>
      <c r="AI125" s="880"/>
    </row>
    <row r="126" spans="1:35">
      <c r="A126" s="889">
        <v>55</v>
      </c>
      <c r="B126" s="896" t="s">
        <v>1641</v>
      </c>
      <c r="C126" s="758">
        <v>49805</v>
      </c>
      <c r="D126" s="758">
        <v>271</v>
      </c>
      <c r="E126" s="758">
        <v>215</v>
      </c>
      <c r="F126" s="758">
        <v>5582</v>
      </c>
      <c r="G126" s="758">
        <v>1019</v>
      </c>
      <c r="H126" s="758">
        <v>-608</v>
      </c>
      <c r="I126" s="758">
        <v>-105</v>
      </c>
      <c r="J126" s="758">
        <v>-466</v>
      </c>
      <c r="K126" s="758"/>
      <c r="L126" s="758"/>
      <c r="M126" s="759"/>
      <c r="N126" s="758">
        <v>36883</v>
      </c>
      <c r="O126" s="758">
        <v>7172</v>
      </c>
      <c r="P126" s="758">
        <v>4403</v>
      </c>
      <c r="Q126" s="758">
        <v>1348</v>
      </c>
      <c r="R126" s="758">
        <v>5</v>
      </c>
      <c r="S126" s="880"/>
      <c r="T126" s="880"/>
      <c r="U126" s="880"/>
      <c r="V126" s="880"/>
      <c r="W126" s="880"/>
      <c r="X126" s="880"/>
      <c r="Y126" s="880"/>
      <c r="Z126" s="880"/>
      <c r="AA126" s="880"/>
      <c r="AB126" s="880"/>
      <c r="AC126" s="880"/>
      <c r="AD126" s="880"/>
      <c r="AE126" s="880"/>
      <c r="AF126" s="880"/>
      <c r="AG126" s="880"/>
      <c r="AH126" s="880"/>
      <c r="AI126" s="880"/>
    </row>
    <row r="127" spans="1:35">
      <c r="A127" s="889">
        <v>56</v>
      </c>
      <c r="B127" s="897" t="s">
        <v>972</v>
      </c>
      <c r="C127" s="758">
        <v>238495</v>
      </c>
      <c r="D127" s="758">
        <v>12672</v>
      </c>
      <c r="E127" s="758">
        <v>1817</v>
      </c>
      <c r="F127" s="758">
        <v>29789</v>
      </c>
      <c r="G127" s="758">
        <v>7471</v>
      </c>
      <c r="H127" s="758">
        <v>-3509</v>
      </c>
      <c r="I127" s="758">
        <v>-366</v>
      </c>
      <c r="J127" s="758">
        <v>-3007</v>
      </c>
      <c r="K127" s="758">
        <v>220308921</v>
      </c>
      <c r="L127" s="758">
        <v>170357416</v>
      </c>
      <c r="M127" s="759">
        <v>0.14000000000000001</v>
      </c>
      <c r="N127" s="758">
        <v>179823</v>
      </c>
      <c r="O127" s="758">
        <v>36877</v>
      </c>
      <c r="P127" s="758">
        <v>16541</v>
      </c>
      <c r="Q127" s="758">
        <v>5254</v>
      </c>
      <c r="R127" s="758">
        <v>5</v>
      </c>
      <c r="S127" s="880"/>
      <c r="T127" s="880"/>
      <c r="U127" s="880"/>
      <c r="V127" s="880"/>
      <c r="W127" s="880"/>
      <c r="X127" s="880"/>
      <c r="Y127" s="880"/>
      <c r="Z127" s="880"/>
      <c r="AA127" s="880"/>
      <c r="AB127" s="880"/>
      <c r="AC127" s="880"/>
      <c r="AD127" s="880"/>
      <c r="AE127" s="880"/>
      <c r="AF127" s="880"/>
      <c r="AG127" s="880"/>
      <c r="AH127" s="880"/>
      <c r="AI127" s="880"/>
    </row>
    <row r="128" spans="1:35">
      <c r="A128" s="880"/>
      <c r="B128" s="898" t="s">
        <v>1642</v>
      </c>
      <c r="C128" s="899"/>
      <c r="D128" s="899"/>
      <c r="E128" s="899"/>
      <c r="F128" s="899"/>
      <c r="G128" s="899"/>
      <c r="H128" s="899"/>
      <c r="I128" s="899"/>
      <c r="J128" s="899"/>
      <c r="K128" s="880"/>
      <c r="L128" s="880"/>
      <c r="M128" s="880"/>
      <c r="N128" s="880"/>
      <c r="O128" s="880"/>
      <c r="P128" s="880"/>
      <c r="Q128" s="880"/>
      <c r="R128" s="880"/>
      <c r="S128" s="880"/>
      <c r="T128" s="880"/>
      <c r="U128" s="880"/>
      <c r="V128" s="880"/>
      <c r="W128" s="880"/>
      <c r="X128" s="880"/>
      <c r="Y128" s="880"/>
      <c r="Z128" s="880"/>
      <c r="AA128" s="880"/>
      <c r="AB128" s="880"/>
      <c r="AC128" s="880"/>
      <c r="AD128" s="880"/>
      <c r="AE128" s="880"/>
      <c r="AF128" s="880"/>
      <c r="AG128" s="880"/>
      <c r="AH128" s="880"/>
      <c r="AI128" s="880"/>
    </row>
  </sheetData>
  <mergeCells count="22">
    <mergeCell ref="V1:AI27"/>
    <mergeCell ref="B3:B4"/>
    <mergeCell ref="C3:G3"/>
    <mergeCell ref="H3:J3"/>
    <mergeCell ref="K3:L3"/>
    <mergeCell ref="M3:M4"/>
    <mergeCell ref="N3:N4"/>
    <mergeCell ref="O3:O4"/>
    <mergeCell ref="P3:P4"/>
    <mergeCell ref="Q3:Q4"/>
    <mergeCell ref="R3:R4"/>
    <mergeCell ref="P70:P71"/>
    <mergeCell ref="Q70:Q71"/>
    <mergeCell ref="R70:R71"/>
    <mergeCell ref="A68:B68"/>
    <mergeCell ref="B70:B71"/>
    <mergeCell ref="C70:G70"/>
    <mergeCell ref="H70:J70"/>
    <mergeCell ref="K70:L70"/>
    <mergeCell ref="M70:M71"/>
    <mergeCell ref="N70:N71"/>
    <mergeCell ref="O70:O71"/>
  </mergeCells>
  <hyperlinks>
    <hyperlink ref="T1" location="Index!A1" display="Index" xr:uid="{D88AF500-8D86-4307-9E12-131ACAA63094}"/>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3211C-CAA4-4988-B3E2-17160FEF3DD7}">
  <dimension ref="A1:AI64"/>
  <sheetViews>
    <sheetView zoomScaleNormal="100" workbookViewId="0">
      <selection activeCell="B20" sqref="B20"/>
    </sheetView>
  </sheetViews>
  <sheetFormatPr defaultColWidth="8.81640625" defaultRowHeight="10.5"/>
  <cols>
    <col min="1" max="1" width="3" style="552" bestFit="1" customWidth="1"/>
    <col min="2" max="2" width="58.54296875" style="552" customWidth="1"/>
    <col min="3" max="3" width="8.81640625" style="552"/>
    <col min="4" max="4" width="12" style="552" bestFit="1" customWidth="1"/>
    <col min="5" max="5" width="9.54296875" style="552" customWidth="1"/>
    <col min="6" max="7" width="8.81640625" style="552"/>
    <col min="8" max="8" width="10.453125" style="552" customWidth="1"/>
    <col min="9" max="17" width="8.81640625" style="552" customWidth="1"/>
    <col min="18" max="18" width="27.453125" style="552" customWidth="1"/>
    <col min="19" max="19" width="8.81640625" style="552"/>
    <col min="20" max="20" width="10.54296875" style="552" customWidth="1"/>
    <col min="21" max="21" width="9.453125" style="552" customWidth="1"/>
    <col min="22" max="16384" width="8.81640625" style="552"/>
  </cols>
  <sheetData>
    <row r="1" spans="1:35">
      <c r="A1" s="566" t="s">
        <v>124</v>
      </c>
      <c r="B1" s="566"/>
      <c r="C1" s="566"/>
      <c r="D1" s="566"/>
      <c r="E1" s="566"/>
      <c r="F1" s="566"/>
      <c r="G1" s="11"/>
      <c r="H1" s="566"/>
      <c r="I1" s="566"/>
      <c r="J1" s="566"/>
      <c r="K1" s="566"/>
      <c r="L1" s="566"/>
      <c r="M1" s="11"/>
      <c r="N1" s="566"/>
      <c r="O1" s="566"/>
      <c r="P1" s="566"/>
      <c r="Q1" s="566"/>
      <c r="R1" s="566"/>
      <c r="T1" s="11" t="s">
        <v>143</v>
      </c>
    </row>
    <row r="2" spans="1:35" ht="11" thickBot="1">
      <c r="A2" s="746"/>
      <c r="B2" s="747">
        <v>45838</v>
      </c>
      <c r="C2" s="777" t="s">
        <v>146</v>
      </c>
      <c r="D2" s="777" t="s">
        <v>147</v>
      </c>
      <c r="E2" s="777" t="s">
        <v>148</v>
      </c>
      <c r="F2" s="777" t="s">
        <v>193</v>
      </c>
      <c r="G2" s="777" t="s">
        <v>194</v>
      </c>
      <c r="H2" s="777" t="s">
        <v>1559</v>
      </c>
      <c r="I2" s="777" t="s">
        <v>1560</v>
      </c>
      <c r="J2" s="777" t="s">
        <v>1561</v>
      </c>
      <c r="K2" s="777" t="s">
        <v>1562</v>
      </c>
      <c r="L2" s="777" t="s">
        <v>1563</v>
      </c>
      <c r="M2" s="777" t="s">
        <v>1564</v>
      </c>
      <c r="N2" s="777" t="s">
        <v>1565</v>
      </c>
      <c r="O2" s="777" t="s">
        <v>1566</v>
      </c>
      <c r="P2" s="777" t="s">
        <v>1567</v>
      </c>
      <c r="Q2" s="777" t="s">
        <v>1568</v>
      </c>
      <c r="R2" s="777" t="s">
        <v>1569</v>
      </c>
    </row>
    <row r="3" spans="1:35" ht="21" customHeight="1">
      <c r="A3" s="746"/>
      <c r="B3" s="778" t="s">
        <v>1648</v>
      </c>
      <c r="C3" s="1264" t="s">
        <v>1649</v>
      </c>
      <c r="D3" s="1265"/>
      <c r="E3" s="1265"/>
      <c r="F3" s="1265"/>
      <c r="G3" s="1265"/>
      <c r="H3" s="1265"/>
      <c r="I3" s="1265"/>
      <c r="J3" s="1265"/>
      <c r="K3" s="1265"/>
      <c r="L3" s="1265"/>
      <c r="M3" s="1265"/>
      <c r="N3" s="1265"/>
      <c r="O3" s="1265"/>
      <c r="P3" s="1265"/>
      <c r="Q3" s="1265"/>
      <c r="R3" s="1266"/>
      <c r="V3" s="1254" t="s">
        <v>1650</v>
      </c>
      <c r="W3" s="1255"/>
      <c r="X3" s="1255"/>
      <c r="Y3" s="1255"/>
      <c r="Z3" s="1255"/>
      <c r="AA3" s="1255"/>
      <c r="AB3" s="1255"/>
      <c r="AC3" s="1255"/>
      <c r="AD3" s="1255"/>
      <c r="AE3" s="1255"/>
      <c r="AF3" s="1255"/>
      <c r="AG3" s="1255"/>
      <c r="AH3" s="1255"/>
      <c r="AI3" s="1256"/>
    </row>
    <row r="4" spans="1:35" ht="10.5" customHeight="1">
      <c r="A4" s="746"/>
      <c r="B4" s="779"/>
      <c r="C4" s="780"/>
      <c r="D4" s="1113" t="s">
        <v>1651</v>
      </c>
      <c r="E4" s="1276"/>
      <c r="F4" s="1276"/>
      <c r="G4" s="1276"/>
      <c r="H4" s="1276"/>
      <c r="I4" s="1276"/>
      <c r="J4" s="1113" t="s">
        <v>1652</v>
      </c>
      <c r="K4" s="1276"/>
      <c r="L4" s="1276"/>
      <c r="M4" s="1276"/>
      <c r="N4" s="1276"/>
      <c r="O4" s="1276"/>
      <c r="P4" s="1114"/>
      <c r="Q4" s="1264" t="s">
        <v>1653</v>
      </c>
      <c r="R4" s="1266"/>
      <c r="V4" s="1257"/>
      <c r="W4" s="1009"/>
      <c r="X4" s="1009"/>
      <c r="Y4" s="1009"/>
      <c r="Z4" s="1009"/>
      <c r="AA4" s="1009"/>
      <c r="AB4" s="1009"/>
      <c r="AC4" s="1009"/>
      <c r="AD4" s="1009"/>
      <c r="AE4" s="1009"/>
      <c r="AF4" s="1009"/>
      <c r="AG4" s="1009"/>
      <c r="AH4" s="1009"/>
      <c r="AI4" s="1258"/>
    </row>
    <row r="5" spans="1:35" ht="34.5" customHeight="1">
      <c r="A5" s="746"/>
      <c r="B5" s="781"/>
      <c r="C5" s="749"/>
      <c r="D5" s="782" t="s">
        <v>1654</v>
      </c>
      <c r="E5" s="782" t="s">
        <v>1655</v>
      </c>
      <c r="F5" s="782" t="s">
        <v>1656</v>
      </c>
      <c r="G5" s="782" t="s">
        <v>1657</v>
      </c>
      <c r="H5" s="782" t="s">
        <v>1658</v>
      </c>
      <c r="I5" s="782" t="s">
        <v>1659</v>
      </c>
      <c r="J5" s="749" t="s">
        <v>1660</v>
      </c>
      <c r="K5" s="749" t="s">
        <v>1661</v>
      </c>
      <c r="L5" s="749" t="s">
        <v>1662</v>
      </c>
      <c r="M5" s="749" t="s">
        <v>1663</v>
      </c>
      <c r="N5" s="749" t="s">
        <v>1664</v>
      </c>
      <c r="O5" s="749" t="s">
        <v>1665</v>
      </c>
      <c r="P5" s="749" t="s">
        <v>1666</v>
      </c>
      <c r="Q5" s="783"/>
      <c r="R5" s="784" t="s">
        <v>1667</v>
      </c>
      <c r="V5" s="1257"/>
      <c r="W5" s="1009"/>
      <c r="X5" s="1009"/>
      <c r="Y5" s="1009"/>
      <c r="Z5" s="1009"/>
      <c r="AA5" s="1009"/>
      <c r="AB5" s="1009"/>
      <c r="AC5" s="1009"/>
      <c r="AD5" s="1009"/>
      <c r="AE5" s="1009"/>
      <c r="AF5" s="1009"/>
      <c r="AG5" s="1009"/>
      <c r="AH5" s="1009"/>
      <c r="AI5" s="1258"/>
    </row>
    <row r="6" spans="1:35">
      <c r="A6" s="777">
        <v>1</v>
      </c>
      <c r="B6" s="785" t="s">
        <v>1668</v>
      </c>
      <c r="C6" s="786">
        <v>375154.84523346531</v>
      </c>
      <c r="D6" s="786">
        <v>71527.922603014682</v>
      </c>
      <c r="E6" s="786">
        <v>109235.17620212215</v>
      </c>
      <c r="F6" s="786">
        <v>85993.573379453679</v>
      </c>
      <c r="G6" s="786">
        <v>26532.570841051696</v>
      </c>
      <c r="H6" s="786">
        <v>27779.447957372548</v>
      </c>
      <c r="I6" s="786">
        <v>2484.1898704654573</v>
      </c>
      <c r="J6" s="786">
        <v>36450.318310329989</v>
      </c>
      <c r="K6" s="786">
        <v>15218.778756678284</v>
      </c>
      <c r="L6" s="786">
        <v>20765.548253101832</v>
      </c>
      <c r="M6" s="786">
        <v>12292.93744021893</v>
      </c>
      <c r="N6" s="786">
        <v>11867.946709356647</v>
      </c>
      <c r="O6" s="786">
        <v>7405.7093196019196</v>
      </c>
      <c r="P6" s="786">
        <v>8142.75547605062</v>
      </c>
      <c r="Q6" s="786">
        <v>263010.85096812691</v>
      </c>
      <c r="R6" s="787">
        <v>0.71493634372863146</v>
      </c>
      <c r="S6" s="788"/>
      <c r="T6" s="789"/>
      <c r="V6" s="1257"/>
      <c r="W6" s="1009"/>
      <c r="X6" s="1009"/>
      <c r="Y6" s="1009"/>
      <c r="Z6" s="1009"/>
      <c r="AA6" s="1009"/>
      <c r="AB6" s="1009"/>
      <c r="AC6" s="1009"/>
      <c r="AD6" s="1009"/>
      <c r="AE6" s="1009"/>
      <c r="AF6" s="1009"/>
      <c r="AG6" s="1009"/>
      <c r="AH6" s="1009"/>
      <c r="AI6" s="1258"/>
    </row>
    <row r="7" spans="1:35">
      <c r="A7" s="777">
        <v>2</v>
      </c>
      <c r="B7" s="790" t="s">
        <v>1669</v>
      </c>
      <c r="C7" s="791">
        <v>50755.016351159902</v>
      </c>
      <c r="D7" s="791">
        <v>3622.2300642013256</v>
      </c>
      <c r="E7" s="791">
        <v>13314.557066931573</v>
      </c>
      <c r="F7" s="791">
        <v>6291.8474163572682</v>
      </c>
      <c r="G7" s="791">
        <v>1771.88087087335</v>
      </c>
      <c r="H7" s="791">
        <v>2217.8019701997032</v>
      </c>
      <c r="I7" s="791">
        <v>233.6687468193085</v>
      </c>
      <c r="J7" s="791">
        <v>6066.5852774734303</v>
      </c>
      <c r="K7" s="791">
        <v>1708.5475327002132</v>
      </c>
      <c r="L7" s="791">
        <v>1630.121074342291</v>
      </c>
      <c r="M7" s="791">
        <v>746.73039434246846</v>
      </c>
      <c r="N7" s="791">
        <v>324.33370911250199</v>
      </c>
      <c r="O7" s="791">
        <v>310.23517440593804</v>
      </c>
      <c r="P7" s="791">
        <v>338.70851013774387</v>
      </c>
      <c r="Q7" s="791">
        <v>39629.754678645353</v>
      </c>
      <c r="R7" s="792">
        <v>0.37007060673932218</v>
      </c>
      <c r="S7" s="788"/>
      <c r="V7" s="1257"/>
      <c r="W7" s="1009"/>
      <c r="X7" s="1009"/>
      <c r="Y7" s="1009"/>
      <c r="Z7" s="1009"/>
      <c r="AA7" s="1009"/>
      <c r="AB7" s="1009"/>
      <c r="AC7" s="1009"/>
      <c r="AD7" s="1009"/>
      <c r="AE7" s="1009"/>
      <c r="AF7" s="1009"/>
      <c r="AG7" s="1009"/>
      <c r="AH7" s="1009"/>
      <c r="AI7" s="1258"/>
    </row>
    <row r="8" spans="1:35">
      <c r="A8" s="777">
        <v>3</v>
      </c>
      <c r="B8" s="790" t="s">
        <v>1670</v>
      </c>
      <c r="C8" s="791">
        <v>324399.82888230542</v>
      </c>
      <c r="D8" s="791">
        <v>67905.692538813353</v>
      </c>
      <c r="E8" s="791">
        <v>95920.619135190573</v>
      </c>
      <c r="F8" s="791">
        <v>79701.725963096411</v>
      </c>
      <c r="G8" s="791">
        <v>24760.689970178348</v>
      </c>
      <c r="H8" s="791">
        <v>25561.645987172844</v>
      </c>
      <c r="I8" s="791">
        <v>2250.5211236461487</v>
      </c>
      <c r="J8" s="791">
        <v>30383.733032856559</v>
      </c>
      <c r="K8" s="791">
        <v>13510.231223978071</v>
      </c>
      <c r="L8" s="791">
        <v>19135.427178759539</v>
      </c>
      <c r="M8" s="791">
        <v>11546.207045876461</v>
      </c>
      <c r="N8" s="791">
        <v>11543.613000244146</v>
      </c>
      <c r="O8" s="791">
        <v>7095.4741451959817</v>
      </c>
      <c r="P8" s="791">
        <v>7804.0469659128757</v>
      </c>
      <c r="Q8" s="791">
        <v>223381.09628948156</v>
      </c>
      <c r="R8" s="792">
        <v>0.77611853318411439</v>
      </c>
      <c r="S8" s="788"/>
      <c r="V8" s="1257"/>
      <c r="W8" s="1009"/>
      <c r="X8" s="1009"/>
      <c r="Y8" s="1009"/>
      <c r="Z8" s="1009"/>
      <c r="AA8" s="1009"/>
      <c r="AB8" s="1009"/>
      <c r="AC8" s="1009"/>
      <c r="AD8" s="1009"/>
      <c r="AE8" s="1009"/>
      <c r="AF8" s="1009"/>
      <c r="AG8" s="1009"/>
      <c r="AH8" s="1009"/>
      <c r="AI8" s="1258"/>
    </row>
    <row r="9" spans="1:35">
      <c r="A9" s="777">
        <v>4</v>
      </c>
      <c r="B9" s="790" t="s">
        <v>1671</v>
      </c>
      <c r="C9" s="900">
        <v>1.96636484</v>
      </c>
      <c r="D9" s="900">
        <v>1.3013728218832312</v>
      </c>
      <c r="E9" s="900">
        <v>9.1985984692300848E-2</v>
      </c>
      <c r="F9" s="900">
        <v>2.3275975374635504E-2</v>
      </c>
      <c r="G9" s="900">
        <v>2.0466290904930951E-2</v>
      </c>
      <c r="H9" s="900">
        <v>4.8078007442773317E-3</v>
      </c>
      <c r="I9" s="900">
        <v>0</v>
      </c>
      <c r="J9" s="900">
        <v>0</v>
      </c>
      <c r="K9" s="900">
        <v>0</v>
      </c>
      <c r="L9" s="900">
        <v>0</v>
      </c>
      <c r="M9" s="900">
        <v>0</v>
      </c>
      <c r="N9" s="900">
        <v>0</v>
      </c>
      <c r="O9" s="900">
        <v>0</v>
      </c>
      <c r="P9" s="900">
        <v>0</v>
      </c>
      <c r="Q9" s="900">
        <v>1.96636484</v>
      </c>
      <c r="R9" s="792">
        <v>0</v>
      </c>
      <c r="S9" s="788"/>
      <c r="T9" s="793"/>
      <c r="V9" s="1257"/>
      <c r="W9" s="1009"/>
      <c r="X9" s="1009"/>
      <c r="Y9" s="1009"/>
      <c r="Z9" s="1009"/>
      <c r="AA9" s="1009"/>
      <c r="AB9" s="1009"/>
      <c r="AC9" s="1009"/>
      <c r="AD9" s="1009"/>
      <c r="AE9" s="1009"/>
      <c r="AF9" s="1009"/>
      <c r="AG9" s="1009"/>
      <c r="AH9" s="1009"/>
      <c r="AI9" s="1258"/>
    </row>
    <row r="10" spans="1:35">
      <c r="A10" s="777">
        <v>5</v>
      </c>
      <c r="B10" s="794" t="s">
        <v>1672</v>
      </c>
      <c r="C10" s="791">
        <v>196117.68675583974</v>
      </c>
      <c r="D10" s="791">
        <v>49181.047824302215</v>
      </c>
      <c r="E10" s="791">
        <v>57775.002917719205</v>
      </c>
      <c r="F10" s="791">
        <v>52684.159690006629</v>
      </c>
      <c r="G10" s="791">
        <v>13621.292303086748</v>
      </c>
      <c r="H10" s="791">
        <v>22630.082215434559</v>
      </c>
      <c r="I10" s="791">
        <v>226.10180529037984</v>
      </c>
      <c r="J10" s="795"/>
      <c r="K10" s="795"/>
      <c r="L10" s="795"/>
      <c r="M10" s="795"/>
      <c r="N10" s="795"/>
      <c r="O10" s="795"/>
      <c r="P10" s="795"/>
      <c r="Q10" s="791">
        <v>188036.01615210864</v>
      </c>
      <c r="R10" s="792">
        <v>1</v>
      </c>
      <c r="S10" s="788"/>
      <c r="V10" s="1257"/>
      <c r="W10" s="1009"/>
      <c r="X10" s="1009"/>
      <c r="Y10" s="1009"/>
      <c r="Z10" s="1009"/>
      <c r="AA10" s="1009"/>
      <c r="AB10" s="1009"/>
      <c r="AC10" s="1009"/>
      <c r="AD10" s="1009"/>
      <c r="AE10" s="1009"/>
      <c r="AF10" s="1009"/>
      <c r="AG10" s="1009"/>
      <c r="AH10" s="1009"/>
      <c r="AI10" s="1258"/>
    </row>
    <row r="11" spans="1:35">
      <c r="A11" s="777">
        <v>6</v>
      </c>
      <c r="B11" s="785" t="s">
        <v>1673</v>
      </c>
      <c r="C11" s="786">
        <v>45276.384931037494</v>
      </c>
      <c r="D11" s="786">
        <v>1178.7985894920409</v>
      </c>
      <c r="E11" s="786">
        <v>1084.75770579352</v>
      </c>
      <c r="F11" s="786">
        <v>1260.3977523024</v>
      </c>
      <c r="G11" s="786">
        <v>282.2360265657</v>
      </c>
      <c r="H11" s="786">
        <v>49.327401317539994</v>
      </c>
      <c r="I11" s="786">
        <v>0</v>
      </c>
      <c r="J11" s="786">
        <v>0</v>
      </c>
      <c r="K11" s="786">
        <v>0</v>
      </c>
      <c r="L11" s="786">
        <v>0</v>
      </c>
      <c r="M11" s="786">
        <v>0</v>
      </c>
      <c r="N11" s="786">
        <v>0</v>
      </c>
      <c r="O11" s="786">
        <v>0</v>
      </c>
      <c r="P11" s="786">
        <v>0</v>
      </c>
      <c r="Q11" s="786">
        <v>45276.384931037494</v>
      </c>
      <c r="R11" s="787">
        <v>7.0339764981479785E-2</v>
      </c>
      <c r="S11" s="788"/>
      <c r="V11" s="1257"/>
      <c r="W11" s="1009"/>
      <c r="X11" s="1009"/>
      <c r="Y11" s="1009"/>
      <c r="Z11" s="1009"/>
      <c r="AA11" s="1009"/>
      <c r="AB11" s="1009"/>
      <c r="AC11" s="1009"/>
      <c r="AD11" s="1009"/>
      <c r="AE11" s="1009"/>
      <c r="AF11" s="1009"/>
      <c r="AG11" s="1009"/>
      <c r="AH11" s="1009"/>
      <c r="AI11" s="1258"/>
    </row>
    <row r="12" spans="1:35">
      <c r="A12" s="777">
        <v>7</v>
      </c>
      <c r="B12" s="790" t="s">
        <v>1669</v>
      </c>
      <c r="C12" s="791">
        <v>6593.3797877071493</v>
      </c>
      <c r="D12" s="791">
        <v>1032.5630336079407</v>
      </c>
      <c r="E12" s="791">
        <v>332.62707422126999</v>
      </c>
      <c r="F12" s="791">
        <v>1200.4072558724001</v>
      </c>
      <c r="G12" s="791">
        <v>282.2360265657</v>
      </c>
      <c r="H12" s="791">
        <v>49.327401317539994</v>
      </c>
      <c r="I12" s="791">
        <v>0</v>
      </c>
      <c r="J12" s="791">
        <v>0</v>
      </c>
      <c r="K12" s="791">
        <v>0</v>
      </c>
      <c r="L12" s="791">
        <v>0</v>
      </c>
      <c r="M12" s="791">
        <v>0</v>
      </c>
      <c r="N12" s="791">
        <v>0</v>
      </c>
      <c r="O12" s="791">
        <v>0</v>
      </c>
      <c r="P12" s="791">
        <v>0</v>
      </c>
      <c r="Q12" s="791">
        <v>6593.3797877071493</v>
      </c>
      <c r="R12" s="792">
        <v>0.35272219020945844</v>
      </c>
      <c r="S12" s="788"/>
      <c r="V12" s="1257"/>
      <c r="W12" s="1009"/>
      <c r="X12" s="1009"/>
      <c r="Y12" s="1009"/>
      <c r="Z12" s="1009"/>
      <c r="AA12" s="1009"/>
      <c r="AB12" s="1009"/>
      <c r="AC12" s="1009"/>
      <c r="AD12" s="1009"/>
      <c r="AE12" s="1009"/>
      <c r="AF12" s="1009"/>
      <c r="AG12" s="1009"/>
      <c r="AH12" s="1009"/>
      <c r="AI12" s="1258"/>
    </row>
    <row r="13" spans="1:35">
      <c r="A13" s="777">
        <v>8</v>
      </c>
      <c r="B13" s="790" t="s">
        <v>1670</v>
      </c>
      <c r="C13" s="791">
        <v>38683.005143330345</v>
      </c>
      <c r="D13" s="791">
        <v>146.23555588409999</v>
      </c>
      <c r="E13" s="791">
        <v>752.13063157225008</v>
      </c>
      <c r="F13" s="791">
        <v>59.990496429999993</v>
      </c>
      <c r="G13" s="791">
        <v>0</v>
      </c>
      <c r="H13" s="791">
        <v>0</v>
      </c>
      <c r="I13" s="791">
        <v>0</v>
      </c>
      <c r="J13" s="791">
        <v>0</v>
      </c>
      <c r="K13" s="791">
        <v>0</v>
      </c>
      <c r="L13" s="791">
        <v>0</v>
      </c>
      <c r="M13" s="791">
        <v>0</v>
      </c>
      <c r="N13" s="791">
        <v>0</v>
      </c>
      <c r="O13" s="791">
        <v>0</v>
      </c>
      <c r="P13" s="791">
        <v>0</v>
      </c>
      <c r="Q13" s="791">
        <v>38683.005143330345</v>
      </c>
      <c r="R13" s="792">
        <v>2.2208691193307518E-2</v>
      </c>
      <c r="S13" s="788"/>
      <c r="V13" s="1257"/>
      <c r="W13" s="1009"/>
      <c r="X13" s="1009"/>
      <c r="Y13" s="1009"/>
      <c r="Z13" s="1009"/>
      <c r="AA13" s="1009"/>
      <c r="AB13" s="1009"/>
      <c r="AC13" s="1009"/>
      <c r="AD13" s="1009"/>
      <c r="AE13" s="1009"/>
      <c r="AF13" s="1009"/>
      <c r="AG13" s="1009"/>
      <c r="AH13" s="1009"/>
      <c r="AI13" s="1258"/>
    </row>
    <row r="14" spans="1:35">
      <c r="A14" s="777">
        <v>9</v>
      </c>
      <c r="B14" s="790" t="s">
        <v>1671</v>
      </c>
      <c r="C14" s="791">
        <v>0</v>
      </c>
      <c r="D14" s="791">
        <v>0</v>
      </c>
      <c r="E14" s="791">
        <v>0</v>
      </c>
      <c r="F14" s="791">
        <v>0</v>
      </c>
      <c r="G14" s="791">
        <v>0</v>
      </c>
      <c r="H14" s="791">
        <v>0</v>
      </c>
      <c r="I14" s="791">
        <v>0</v>
      </c>
      <c r="J14" s="791">
        <v>0</v>
      </c>
      <c r="K14" s="791">
        <v>0</v>
      </c>
      <c r="L14" s="791">
        <v>0</v>
      </c>
      <c r="M14" s="791">
        <v>0</v>
      </c>
      <c r="N14" s="791">
        <v>0</v>
      </c>
      <c r="O14" s="791">
        <v>0</v>
      </c>
      <c r="P14" s="791">
        <v>0</v>
      </c>
      <c r="Q14" s="791">
        <v>0</v>
      </c>
      <c r="R14" s="792">
        <v>0</v>
      </c>
      <c r="S14" s="788"/>
      <c r="V14" s="1257"/>
      <c r="W14" s="1009"/>
      <c r="X14" s="1009"/>
      <c r="Y14" s="1009"/>
      <c r="Z14" s="1009"/>
      <c r="AA14" s="1009"/>
      <c r="AB14" s="1009"/>
      <c r="AC14" s="1009"/>
      <c r="AD14" s="1009"/>
      <c r="AE14" s="1009"/>
      <c r="AF14" s="1009"/>
      <c r="AG14" s="1009"/>
      <c r="AH14" s="1009"/>
      <c r="AI14" s="1258"/>
    </row>
    <row r="15" spans="1:35">
      <c r="A15" s="777">
        <v>10</v>
      </c>
      <c r="B15" s="794" t="s">
        <v>1672</v>
      </c>
      <c r="C15" s="791">
        <v>3184.73027526019</v>
      </c>
      <c r="D15" s="791">
        <v>997.16290387514084</v>
      </c>
      <c r="E15" s="791">
        <v>1044.54194547925</v>
      </c>
      <c r="F15" s="791">
        <v>1020.7631357273998</v>
      </c>
      <c r="G15" s="791">
        <v>82.773020392399999</v>
      </c>
      <c r="H15" s="791">
        <v>39.489269786000001</v>
      </c>
      <c r="I15" s="791">
        <v>0</v>
      </c>
      <c r="J15" s="795"/>
      <c r="K15" s="795"/>
      <c r="L15" s="795"/>
      <c r="M15" s="795"/>
      <c r="N15" s="795"/>
      <c r="O15" s="795"/>
      <c r="P15" s="795"/>
      <c r="Q15" s="791">
        <v>3184.73027526019</v>
      </c>
      <c r="R15" s="792">
        <v>1</v>
      </c>
      <c r="S15" s="788"/>
      <c r="V15" s="1257"/>
      <c r="W15" s="1009"/>
      <c r="X15" s="1009"/>
      <c r="Y15" s="1009"/>
      <c r="Z15" s="1009"/>
      <c r="AA15" s="1009"/>
      <c r="AB15" s="1009"/>
      <c r="AC15" s="1009"/>
      <c r="AD15" s="1009"/>
      <c r="AE15" s="1009"/>
      <c r="AF15" s="1009"/>
      <c r="AG15" s="1009"/>
      <c r="AH15" s="1009"/>
      <c r="AI15" s="1258"/>
    </row>
    <row r="16" spans="1:35" ht="15" customHeight="1">
      <c r="A16" s="796"/>
      <c r="B16" s="797"/>
      <c r="C16" s="798"/>
      <c r="D16" s="798"/>
      <c r="E16" s="798"/>
      <c r="F16" s="798"/>
      <c r="G16" s="798"/>
      <c r="H16" s="798"/>
      <c r="I16" s="798"/>
      <c r="J16" s="799"/>
      <c r="K16" s="799"/>
      <c r="L16" s="799"/>
      <c r="M16" s="799"/>
      <c r="N16" s="799"/>
      <c r="O16" s="799"/>
      <c r="P16" s="799"/>
      <c r="Q16" s="798"/>
      <c r="R16" s="800"/>
      <c r="S16" s="788"/>
      <c r="V16" s="1257"/>
      <c r="W16" s="1009"/>
      <c r="X16" s="1009"/>
      <c r="Y16" s="1009"/>
      <c r="Z16" s="1009"/>
      <c r="AA16" s="1009"/>
      <c r="AB16" s="1009"/>
      <c r="AC16" s="1009"/>
      <c r="AD16" s="1009"/>
      <c r="AE16" s="1009"/>
      <c r="AF16" s="1009"/>
      <c r="AG16" s="1009"/>
      <c r="AH16" s="1009"/>
      <c r="AI16" s="1258"/>
    </row>
    <row r="17" spans="1:35" ht="15" customHeight="1">
      <c r="J17" s="801"/>
      <c r="O17" s="802"/>
      <c r="P17" s="803"/>
      <c r="S17" s="788"/>
      <c r="V17" s="1257"/>
      <c r="W17" s="1009"/>
      <c r="X17" s="1009"/>
      <c r="Y17" s="1009"/>
      <c r="Z17" s="1009"/>
      <c r="AA17" s="1009"/>
      <c r="AB17" s="1009"/>
      <c r="AC17" s="1009"/>
      <c r="AD17" s="1009"/>
      <c r="AE17" s="1009"/>
      <c r="AF17" s="1009"/>
      <c r="AG17" s="1009"/>
      <c r="AH17" s="1009"/>
      <c r="AI17" s="1258"/>
    </row>
    <row r="18" spans="1:35" ht="15" customHeight="1">
      <c r="O18" s="802"/>
      <c r="P18" s="803"/>
      <c r="S18" s="788"/>
      <c r="V18" s="1257"/>
      <c r="W18" s="1009"/>
      <c r="X18" s="1009"/>
      <c r="Y18" s="1009"/>
      <c r="Z18" s="1009"/>
      <c r="AA18" s="1009"/>
      <c r="AB18" s="1009"/>
      <c r="AC18" s="1009"/>
      <c r="AD18" s="1009"/>
      <c r="AE18" s="1009"/>
      <c r="AF18" s="1009"/>
      <c r="AG18" s="1009"/>
      <c r="AH18" s="1009"/>
      <c r="AI18" s="1258"/>
    </row>
    <row r="19" spans="1:35" s="746" customFormat="1" ht="10.5" customHeight="1">
      <c r="A19" s="566" t="s">
        <v>124</v>
      </c>
      <c r="B19" s="566"/>
      <c r="C19" s="566"/>
      <c r="D19" s="566"/>
      <c r="E19" s="566"/>
      <c r="F19" s="566"/>
      <c r="G19" s="11"/>
      <c r="H19" s="566"/>
      <c r="I19" s="566"/>
      <c r="J19" s="566"/>
      <c r="K19" s="566"/>
      <c r="L19" s="566"/>
      <c r="M19" s="11"/>
      <c r="N19" s="566"/>
      <c r="O19" s="566"/>
      <c r="P19" s="566"/>
      <c r="Q19" s="566"/>
      <c r="R19" s="566"/>
      <c r="S19" s="804"/>
      <c r="U19" s="771"/>
      <c r="V19" s="1257"/>
      <c r="W19" s="1009"/>
      <c r="X19" s="1009"/>
      <c r="Y19" s="1009"/>
      <c r="Z19" s="1009"/>
      <c r="AA19" s="1009"/>
      <c r="AB19" s="1009"/>
      <c r="AC19" s="1009"/>
      <c r="AD19" s="1009"/>
      <c r="AE19" s="1009"/>
      <c r="AF19" s="1009"/>
      <c r="AG19" s="1009"/>
      <c r="AH19" s="1009"/>
      <c r="AI19" s="1258"/>
    </row>
    <row r="20" spans="1:35" s="746" customFormat="1" ht="15" customHeight="1">
      <c r="B20" s="747">
        <v>45657</v>
      </c>
      <c r="C20" s="777" t="s">
        <v>146</v>
      </c>
      <c r="D20" s="777" t="s">
        <v>147</v>
      </c>
      <c r="E20" s="777" t="s">
        <v>148</v>
      </c>
      <c r="F20" s="777" t="s">
        <v>193</v>
      </c>
      <c r="G20" s="777" t="s">
        <v>194</v>
      </c>
      <c r="H20" s="777" t="s">
        <v>1559</v>
      </c>
      <c r="I20" s="777" t="s">
        <v>1560</v>
      </c>
      <c r="J20" s="777" t="s">
        <v>1561</v>
      </c>
      <c r="K20" s="777" t="s">
        <v>1562</v>
      </c>
      <c r="L20" s="777" t="s">
        <v>1563</v>
      </c>
      <c r="M20" s="777" t="s">
        <v>1564</v>
      </c>
      <c r="N20" s="777" t="s">
        <v>1565</v>
      </c>
      <c r="O20" s="777" t="s">
        <v>1566</v>
      </c>
      <c r="P20" s="777" t="s">
        <v>1567</v>
      </c>
      <c r="Q20" s="777" t="s">
        <v>1568</v>
      </c>
      <c r="R20" s="777" t="s">
        <v>1569</v>
      </c>
      <c r="S20" s="773"/>
      <c r="V20" s="1257"/>
      <c r="W20" s="1009"/>
      <c r="X20" s="1009"/>
      <c r="Y20" s="1009"/>
      <c r="Z20" s="1009"/>
      <c r="AA20" s="1009"/>
      <c r="AB20" s="1009"/>
      <c r="AC20" s="1009"/>
      <c r="AD20" s="1009"/>
      <c r="AE20" s="1009"/>
      <c r="AF20" s="1009"/>
      <c r="AG20" s="1009"/>
      <c r="AH20" s="1009"/>
      <c r="AI20" s="1258"/>
    </row>
    <row r="21" spans="1:35" s="746" customFormat="1" ht="15" customHeight="1">
      <c r="B21" s="778" t="s">
        <v>1648</v>
      </c>
      <c r="C21" s="1264" t="s">
        <v>1649</v>
      </c>
      <c r="D21" s="1265"/>
      <c r="E21" s="1265"/>
      <c r="F21" s="1265"/>
      <c r="G21" s="1265"/>
      <c r="H21" s="1265"/>
      <c r="I21" s="1265"/>
      <c r="J21" s="1265"/>
      <c r="K21" s="1265"/>
      <c r="L21" s="1265"/>
      <c r="M21" s="1265"/>
      <c r="N21" s="1265"/>
      <c r="O21" s="1265"/>
      <c r="P21" s="1265"/>
      <c r="Q21" s="1265"/>
      <c r="R21" s="1266"/>
      <c r="S21" s="805"/>
      <c r="V21" s="1257"/>
      <c r="W21" s="1009"/>
      <c r="X21" s="1009"/>
      <c r="Y21" s="1009"/>
      <c r="Z21" s="1009"/>
      <c r="AA21" s="1009"/>
      <c r="AB21" s="1009"/>
      <c r="AC21" s="1009"/>
      <c r="AD21" s="1009"/>
      <c r="AE21" s="1009"/>
      <c r="AF21" s="1009"/>
      <c r="AG21" s="1009"/>
      <c r="AH21" s="1009"/>
      <c r="AI21" s="1258"/>
    </row>
    <row r="22" spans="1:35" s="746" customFormat="1" ht="15" customHeight="1">
      <c r="B22" s="779"/>
      <c r="C22" s="780"/>
      <c r="D22" s="1113" t="s">
        <v>1651</v>
      </c>
      <c r="E22" s="1276"/>
      <c r="F22" s="1276"/>
      <c r="G22" s="1276"/>
      <c r="H22" s="1276"/>
      <c r="I22" s="1276"/>
      <c r="J22" s="1113" t="s">
        <v>1652</v>
      </c>
      <c r="K22" s="1276"/>
      <c r="L22" s="1276"/>
      <c r="M22" s="1276"/>
      <c r="N22" s="1276"/>
      <c r="O22" s="1276"/>
      <c r="P22" s="1114"/>
      <c r="Q22" s="1264" t="s">
        <v>1653</v>
      </c>
      <c r="R22" s="1266"/>
      <c r="S22" s="805"/>
      <c r="V22" s="1257"/>
      <c r="W22" s="1009"/>
      <c r="X22" s="1009"/>
      <c r="Y22" s="1009"/>
      <c r="Z22" s="1009"/>
      <c r="AA22" s="1009"/>
      <c r="AB22" s="1009"/>
      <c r="AC22" s="1009"/>
      <c r="AD22" s="1009"/>
      <c r="AE22" s="1009"/>
      <c r="AF22" s="1009"/>
      <c r="AG22" s="1009"/>
      <c r="AH22" s="1009"/>
      <c r="AI22" s="1258"/>
    </row>
    <row r="23" spans="1:35" s="746" customFormat="1" ht="34.5" customHeight="1">
      <c r="B23" s="781"/>
      <c r="C23" s="749"/>
      <c r="D23" s="782" t="s">
        <v>1654</v>
      </c>
      <c r="E23" s="782" t="s">
        <v>1655</v>
      </c>
      <c r="F23" s="782" t="s">
        <v>1656</v>
      </c>
      <c r="G23" s="782" t="s">
        <v>1657</v>
      </c>
      <c r="H23" s="782" t="s">
        <v>1658</v>
      </c>
      <c r="I23" s="782" t="s">
        <v>1659</v>
      </c>
      <c r="J23" s="749" t="s">
        <v>1660</v>
      </c>
      <c r="K23" s="749" t="s">
        <v>1661</v>
      </c>
      <c r="L23" s="749" t="s">
        <v>1662</v>
      </c>
      <c r="M23" s="749" t="s">
        <v>1663</v>
      </c>
      <c r="N23" s="749" t="s">
        <v>1664</v>
      </c>
      <c r="O23" s="749" t="s">
        <v>1665</v>
      </c>
      <c r="P23" s="749" t="s">
        <v>1666</v>
      </c>
      <c r="Q23" s="783"/>
      <c r="R23" s="784" t="s">
        <v>1667</v>
      </c>
      <c r="S23" s="805"/>
      <c r="V23" s="1257"/>
      <c r="W23" s="1009"/>
      <c r="X23" s="1009"/>
      <c r="Y23" s="1009"/>
      <c r="Z23" s="1009"/>
      <c r="AA23" s="1009"/>
      <c r="AB23" s="1009"/>
      <c r="AC23" s="1009"/>
      <c r="AD23" s="1009"/>
      <c r="AE23" s="1009"/>
      <c r="AF23" s="1009"/>
      <c r="AG23" s="1009"/>
      <c r="AH23" s="1009"/>
      <c r="AI23" s="1258"/>
    </row>
    <row r="24" spans="1:35" s="746" customFormat="1" ht="15" customHeight="1" thickBot="1">
      <c r="A24" s="777">
        <v>1</v>
      </c>
      <c r="B24" s="785" t="s">
        <v>1668</v>
      </c>
      <c r="C24" s="806">
        <v>374582.83921196422</v>
      </c>
      <c r="D24" s="807">
        <v>69543.829508411101</v>
      </c>
      <c r="E24" s="807">
        <v>101449.43631733599</v>
      </c>
      <c r="F24" s="807">
        <v>82508.1357992962</v>
      </c>
      <c r="G24" s="807">
        <v>26216.155866305638</v>
      </c>
      <c r="H24" s="807">
        <v>33810.337840823762</v>
      </c>
      <c r="I24" s="807">
        <v>2611.9053810739897</v>
      </c>
      <c r="J24" s="806">
        <v>30687.125715111841</v>
      </c>
      <c r="K24" s="806">
        <v>12128.147804336888</v>
      </c>
      <c r="L24" s="806">
        <v>16683.107168639814</v>
      </c>
      <c r="M24" s="806">
        <v>8636.4657698145274</v>
      </c>
      <c r="N24" s="806">
        <v>9495.3778075970895</v>
      </c>
      <c r="O24" s="806">
        <v>4902.1105193896419</v>
      </c>
      <c r="P24" s="806">
        <v>5099.8936360057596</v>
      </c>
      <c r="Q24" s="806">
        <v>286950.610791068</v>
      </c>
      <c r="R24" s="808">
        <v>0.68471624011525434</v>
      </c>
      <c r="S24" s="788"/>
      <c r="T24" s="789"/>
      <c r="U24" s="809"/>
      <c r="V24" s="1259"/>
      <c r="W24" s="1260"/>
      <c r="X24" s="1260"/>
      <c r="Y24" s="1260"/>
      <c r="Z24" s="1260"/>
      <c r="AA24" s="1260"/>
      <c r="AB24" s="1260"/>
      <c r="AC24" s="1260"/>
      <c r="AD24" s="1260"/>
      <c r="AE24" s="1260"/>
      <c r="AF24" s="1260"/>
      <c r="AG24" s="1260"/>
      <c r="AH24" s="1260"/>
      <c r="AI24" s="1261"/>
    </row>
    <row r="25" spans="1:35" s="746" customFormat="1">
      <c r="A25" s="777">
        <v>2</v>
      </c>
      <c r="B25" s="790" t="s">
        <v>1669</v>
      </c>
      <c r="C25" s="810">
        <v>56467.361083388132</v>
      </c>
      <c r="D25" s="776">
        <v>8245.1749567390252</v>
      </c>
      <c r="E25" s="776">
        <v>12213.28570403278</v>
      </c>
      <c r="F25" s="776">
        <v>4289.5162289765458</v>
      </c>
      <c r="G25" s="776">
        <v>1979.8294878878837</v>
      </c>
      <c r="H25" s="776">
        <v>2411.3958038026999</v>
      </c>
      <c r="I25" s="776">
        <v>325.94393697223092</v>
      </c>
      <c r="J25" s="810">
        <v>5752.4607381845035</v>
      </c>
      <c r="K25" s="810">
        <v>1695.3792485711722</v>
      </c>
      <c r="L25" s="810">
        <v>1721.3260656072412</v>
      </c>
      <c r="M25" s="810">
        <v>894.94432548109455</v>
      </c>
      <c r="N25" s="810">
        <v>368.22595106486307</v>
      </c>
      <c r="O25" s="810">
        <v>246.64979288028923</v>
      </c>
      <c r="P25" s="810">
        <v>288.82215467179566</v>
      </c>
      <c r="Q25" s="810">
        <v>45499.552806927182</v>
      </c>
      <c r="R25" s="811">
        <v>0.3570501498490411</v>
      </c>
      <c r="S25" s="812"/>
      <c r="T25" s="798"/>
      <c r="U25" s="809"/>
    </row>
    <row r="26" spans="1:35" s="746" customFormat="1">
      <c r="A26" s="777">
        <v>3</v>
      </c>
      <c r="B26" s="790" t="s">
        <v>1670</v>
      </c>
      <c r="C26" s="810">
        <v>318113.51176373608</v>
      </c>
      <c r="D26" s="776">
        <v>61297.353178850193</v>
      </c>
      <c r="E26" s="776">
        <v>89236.058627318518</v>
      </c>
      <c r="F26" s="776">
        <v>78218.596294344286</v>
      </c>
      <c r="G26" s="776">
        <v>24236.305912126849</v>
      </c>
      <c r="H26" s="776">
        <v>31398.937229220315</v>
      </c>
      <c r="I26" s="776">
        <v>2285.9614441017588</v>
      </c>
      <c r="J26" s="810">
        <v>24934.664976927335</v>
      </c>
      <c r="K26" s="810">
        <v>10432.768555765715</v>
      </c>
      <c r="L26" s="810">
        <v>14961.781103032574</v>
      </c>
      <c r="M26" s="810">
        <v>7741.5214443334326</v>
      </c>
      <c r="N26" s="810">
        <v>9127.1518565322258</v>
      </c>
      <c r="O26" s="810">
        <v>4655.4607265093528</v>
      </c>
      <c r="P26" s="810">
        <v>4811.0714813339637</v>
      </c>
      <c r="Q26" s="810">
        <v>241449.09161930083</v>
      </c>
      <c r="R26" s="811">
        <v>0.74646284051503475</v>
      </c>
      <c r="S26" s="812"/>
      <c r="T26" s="798"/>
      <c r="U26" s="809"/>
    </row>
    <row r="27" spans="1:35" s="746" customFormat="1">
      <c r="A27" s="777">
        <v>4</v>
      </c>
      <c r="B27" s="790" t="s">
        <v>1671</v>
      </c>
      <c r="C27" s="810">
        <v>1.96636484</v>
      </c>
      <c r="D27" s="776">
        <v>1.3013728218832312</v>
      </c>
      <c r="E27" s="776">
        <v>9.1985984692300848E-2</v>
      </c>
      <c r="F27" s="776">
        <v>2.3275975374635504E-2</v>
      </c>
      <c r="G27" s="776">
        <v>2.0466290904930951E-2</v>
      </c>
      <c r="H27" s="776">
        <v>4.8078007442773317E-3</v>
      </c>
      <c r="I27" s="776">
        <v>0</v>
      </c>
      <c r="J27" s="810">
        <v>0</v>
      </c>
      <c r="K27" s="810">
        <v>0</v>
      </c>
      <c r="L27" s="810">
        <v>0</v>
      </c>
      <c r="M27" s="810">
        <v>0</v>
      </c>
      <c r="N27" s="810">
        <v>0</v>
      </c>
      <c r="O27" s="810">
        <v>0</v>
      </c>
      <c r="P27" s="810">
        <v>0</v>
      </c>
      <c r="Q27" s="810">
        <v>1.96636484</v>
      </c>
      <c r="R27" s="811">
        <v>0</v>
      </c>
      <c r="S27" s="812"/>
      <c r="T27" s="798"/>
    </row>
    <row r="28" spans="1:35" s="746" customFormat="1">
      <c r="A28" s="777">
        <v>5</v>
      </c>
      <c r="B28" s="794" t="s">
        <v>1672</v>
      </c>
      <c r="C28" s="810">
        <v>206477.1215910179</v>
      </c>
      <c r="D28" s="776">
        <v>54664.715734741083</v>
      </c>
      <c r="E28" s="776">
        <v>56889.922197824846</v>
      </c>
      <c r="F28" s="776">
        <v>51631.75901605923</v>
      </c>
      <c r="G28" s="776">
        <v>14017.745429871153</v>
      </c>
      <c r="H28" s="776">
        <v>29014.209850191695</v>
      </c>
      <c r="I28" s="776">
        <v>258.76936232990005</v>
      </c>
      <c r="J28" s="813"/>
      <c r="K28" s="813"/>
      <c r="L28" s="813"/>
      <c r="M28" s="813"/>
      <c r="N28" s="813"/>
      <c r="O28" s="813"/>
      <c r="P28" s="813"/>
      <c r="Q28" s="810">
        <v>196478.39691769588</v>
      </c>
      <c r="R28" s="811">
        <v>1</v>
      </c>
      <c r="S28" s="812"/>
      <c r="T28" s="798"/>
    </row>
    <row r="29" spans="1:35" s="746" customFormat="1">
      <c r="A29" s="777">
        <v>6</v>
      </c>
      <c r="B29" s="785" t="s">
        <v>1673</v>
      </c>
      <c r="C29" s="806">
        <v>47054.483976371324</v>
      </c>
      <c r="D29" s="807">
        <v>4284.0822305013753</v>
      </c>
      <c r="E29" s="807">
        <v>451.65881541236001</v>
      </c>
      <c r="F29" s="807">
        <v>324.49533562739998</v>
      </c>
      <c r="G29" s="807">
        <v>40.731213623499997</v>
      </c>
      <c r="H29" s="807">
        <v>49.138872065999998</v>
      </c>
      <c r="I29" s="807">
        <v>31.75651693</v>
      </c>
      <c r="J29" s="806">
        <v>0</v>
      </c>
      <c r="K29" s="806">
        <v>0</v>
      </c>
      <c r="L29" s="806">
        <v>0</v>
      </c>
      <c r="M29" s="806">
        <v>0</v>
      </c>
      <c r="N29" s="806">
        <v>0</v>
      </c>
      <c r="O29" s="806">
        <v>0</v>
      </c>
      <c r="P29" s="806">
        <v>0</v>
      </c>
      <c r="Q29" s="806">
        <v>47054.483976371324</v>
      </c>
      <c r="R29" s="808">
        <v>8.555399065648582E-2</v>
      </c>
      <c r="T29" s="814"/>
    </row>
    <row r="30" spans="1:35">
      <c r="A30" s="777">
        <v>7</v>
      </c>
      <c r="B30" s="790" t="s">
        <v>1669</v>
      </c>
      <c r="C30" s="810">
        <v>7909.8938347502481</v>
      </c>
      <c r="D30" s="776">
        <v>3107.8786742403554</v>
      </c>
      <c r="E30" s="776">
        <v>444.74936751130002</v>
      </c>
      <c r="F30" s="776">
        <v>304.67264986739997</v>
      </c>
      <c r="G30" s="776">
        <v>40.731213623499997</v>
      </c>
      <c r="H30" s="776">
        <v>49.138872065999998</v>
      </c>
      <c r="I30" s="776">
        <v>31.75651693</v>
      </c>
      <c r="J30" s="810">
        <v>0</v>
      </c>
      <c r="K30" s="810">
        <v>0</v>
      </c>
      <c r="L30" s="810">
        <v>0</v>
      </c>
      <c r="M30" s="810">
        <v>0</v>
      </c>
      <c r="N30" s="810">
        <v>0</v>
      </c>
      <c r="O30" s="810">
        <v>0</v>
      </c>
      <c r="P30" s="810">
        <v>0</v>
      </c>
      <c r="Q30" s="810">
        <v>7909.8938347502481</v>
      </c>
      <c r="R30" s="811">
        <v>0.3712213673101552</v>
      </c>
      <c r="T30" s="798"/>
      <c r="V30" s="746"/>
      <c r="W30" s="746"/>
      <c r="X30" s="746"/>
      <c r="Y30" s="746"/>
      <c r="Z30" s="746"/>
      <c r="AA30" s="746"/>
      <c r="AB30" s="746"/>
      <c r="AC30" s="746"/>
      <c r="AD30" s="746"/>
      <c r="AE30" s="746"/>
      <c r="AF30" s="746"/>
      <c r="AG30" s="746"/>
      <c r="AH30" s="746"/>
      <c r="AI30" s="746"/>
    </row>
    <row r="31" spans="1:35">
      <c r="A31" s="777">
        <v>8</v>
      </c>
      <c r="B31" s="790" t="s">
        <v>1670</v>
      </c>
      <c r="C31" s="810">
        <v>39144.590141621076</v>
      </c>
      <c r="D31" s="776">
        <v>1176.2035562610199</v>
      </c>
      <c r="E31" s="776">
        <v>6.9094479010599992</v>
      </c>
      <c r="F31" s="776">
        <v>19.822685760000002</v>
      </c>
      <c r="G31" s="776">
        <v>0</v>
      </c>
      <c r="H31" s="776">
        <v>0</v>
      </c>
      <c r="I31" s="776">
        <v>0</v>
      </c>
      <c r="J31" s="810">
        <v>0</v>
      </c>
      <c r="K31" s="810">
        <v>0</v>
      </c>
      <c r="L31" s="810">
        <v>0</v>
      </c>
      <c r="M31" s="810">
        <v>0</v>
      </c>
      <c r="N31" s="810">
        <v>0</v>
      </c>
      <c r="O31" s="810">
        <v>0</v>
      </c>
      <c r="P31" s="810">
        <v>0</v>
      </c>
      <c r="Q31" s="810">
        <v>39144.590141621076</v>
      </c>
      <c r="R31" s="811">
        <v>2.7829574250358115E-2</v>
      </c>
      <c r="T31" s="798"/>
      <c r="V31" s="746"/>
      <c r="W31" s="746"/>
      <c r="X31" s="746"/>
      <c r="Y31" s="746"/>
      <c r="Z31" s="746"/>
      <c r="AA31" s="746"/>
      <c r="AB31" s="746"/>
      <c r="AC31" s="746"/>
      <c r="AD31" s="746"/>
      <c r="AE31" s="746"/>
      <c r="AF31" s="746"/>
      <c r="AG31" s="746"/>
      <c r="AH31" s="746"/>
      <c r="AI31" s="746"/>
    </row>
    <row r="32" spans="1:35" s="746" customFormat="1">
      <c r="A32" s="777">
        <v>9</v>
      </c>
      <c r="B32" s="790" t="s">
        <v>1671</v>
      </c>
      <c r="C32" s="810" t="s">
        <v>1674</v>
      </c>
      <c r="D32" s="776">
        <v>0</v>
      </c>
      <c r="E32" s="776">
        <v>0</v>
      </c>
      <c r="F32" s="776">
        <v>0</v>
      </c>
      <c r="G32" s="776">
        <v>0</v>
      </c>
      <c r="H32" s="776">
        <v>0</v>
      </c>
      <c r="I32" s="776">
        <v>0</v>
      </c>
      <c r="J32" s="810">
        <v>0</v>
      </c>
      <c r="K32" s="810">
        <v>0</v>
      </c>
      <c r="L32" s="810">
        <v>0</v>
      </c>
      <c r="M32" s="810">
        <v>0</v>
      </c>
      <c r="N32" s="810">
        <v>0</v>
      </c>
      <c r="O32" s="810">
        <v>0</v>
      </c>
      <c r="P32" s="810">
        <v>0</v>
      </c>
      <c r="Q32" s="810">
        <v>0</v>
      </c>
      <c r="R32" s="811">
        <v>0</v>
      </c>
      <c r="S32" s="812"/>
      <c r="T32" s="798"/>
    </row>
    <row r="33" spans="1:35" s="746" customFormat="1">
      <c r="A33" s="777">
        <v>10</v>
      </c>
      <c r="B33" s="794" t="s">
        <v>1672</v>
      </c>
      <c r="C33" s="810">
        <v>4025.6988824602336</v>
      </c>
      <c r="D33" s="776">
        <v>3432.4315811006745</v>
      </c>
      <c r="E33" s="776">
        <v>214.91903521666001</v>
      </c>
      <c r="F33" s="776">
        <v>279.5143518054</v>
      </c>
      <c r="G33" s="776">
        <v>29.150516320500003</v>
      </c>
      <c r="H33" s="776">
        <v>37.926881086999998</v>
      </c>
      <c r="I33" s="776">
        <v>31.75651693</v>
      </c>
      <c r="J33" s="813"/>
      <c r="K33" s="813"/>
      <c r="L33" s="813"/>
      <c r="M33" s="813"/>
      <c r="N33" s="813"/>
      <c r="O33" s="813"/>
      <c r="P33" s="813"/>
      <c r="Q33" s="810">
        <v>4025.6988824602336</v>
      </c>
      <c r="R33" s="811">
        <v>1</v>
      </c>
      <c r="S33" s="812"/>
      <c r="T33" s="798"/>
    </row>
    <row r="34" spans="1:35">
      <c r="V34" s="746"/>
      <c r="W34" s="746"/>
      <c r="X34" s="746"/>
      <c r="Y34" s="746"/>
      <c r="Z34" s="746"/>
      <c r="AA34" s="746"/>
      <c r="AB34" s="746"/>
      <c r="AC34" s="746"/>
      <c r="AD34" s="746"/>
      <c r="AE34" s="746"/>
      <c r="AF34" s="746"/>
      <c r="AG34" s="746"/>
      <c r="AH34" s="746"/>
      <c r="AI34" s="746"/>
    </row>
    <row r="35" spans="1:35">
      <c r="C35" s="803"/>
      <c r="D35" s="803"/>
      <c r="E35" s="803"/>
      <c r="F35" s="803"/>
      <c r="G35" s="803"/>
      <c r="H35" s="803"/>
      <c r="I35" s="803"/>
      <c r="J35" s="803"/>
      <c r="K35" s="803"/>
      <c r="L35" s="803"/>
      <c r="M35" s="803"/>
      <c r="N35" s="803"/>
      <c r="O35" s="803"/>
      <c r="P35" s="803"/>
      <c r="V35" s="746"/>
      <c r="W35" s="746"/>
      <c r="X35" s="746"/>
      <c r="Y35" s="746"/>
      <c r="Z35" s="746"/>
      <c r="AA35" s="746"/>
      <c r="AB35" s="746"/>
      <c r="AC35" s="746"/>
      <c r="AD35" s="746"/>
      <c r="AE35" s="746"/>
      <c r="AF35" s="746"/>
      <c r="AG35" s="746"/>
      <c r="AH35" s="746"/>
      <c r="AI35" s="746"/>
    </row>
    <row r="36" spans="1:35">
      <c r="C36" s="803"/>
      <c r="D36" s="803"/>
      <c r="E36" s="803"/>
      <c r="F36" s="803"/>
      <c r="G36" s="803"/>
      <c r="H36" s="803"/>
      <c r="I36" s="803"/>
      <c r="J36" s="928"/>
      <c r="K36" s="928"/>
      <c r="L36" s="928"/>
      <c r="M36" s="928"/>
      <c r="N36" s="928"/>
      <c r="O36" s="928"/>
      <c r="P36" s="928"/>
      <c r="V36" s="746"/>
      <c r="W36" s="746"/>
      <c r="X36" s="746"/>
      <c r="Y36" s="746"/>
      <c r="Z36" s="746"/>
      <c r="AA36" s="746"/>
      <c r="AB36" s="746"/>
      <c r="AC36" s="746"/>
      <c r="AD36" s="746"/>
      <c r="AE36" s="746"/>
      <c r="AF36" s="746"/>
      <c r="AG36" s="746"/>
      <c r="AH36" s="746"/>
      <c r="AI36" s="746"/>
    </row>
    <row r="37" spans="1:35">
      <c r="C37" s="803"/>
      <c r="D37" s="803"/>
      <c r="E37" s="803"/>
      <c r="F37" s="803"/>
      <c r="G37" s="803"/>
      <c r="H37" s="803"/>
      <c r="I37" s="803"/>
      <c r="J37" s="803"/>
      <c r="K37" s="803"/>
      <c r="L37" s="803"/>
      <c r="M37" s="803"/>
      <c r="N37" s="803"/>
      <c r="O37" s="803"/>
      <c r="P37" s="803"/>
      <c r="Q37" s="803"/>
      <c r="V37" s="746"/>
      <c r="W37" s="746"/>
      <c r="X37" s="746"/>
      <c r="Y37" s="746"/>
      <c r="Z37" s="746"/>
      <c r="AA37" s="746"/>
      <c r="AB37" s="746"/>
      <c r="AC37" s="746"/>
      <c r="AD37" s="746"/>
      <c r="AE37" s="746"/>
      <c r="AF37" s="746"/>
      <c r="AG37" s="746"/>
      <c r="AH37" s="746"/>
      <c r="AI37" s="746"/>
    </row>
    <row r="38" spans="1:35">
      <c r="C38" s="803"/>
      <c r="D38" s="803"/>
      <c r="E38" s="803"/>
      <c r="F38" s="803"/>
      <c r="G38" s="803"/>
      <c r="H38" s="803"/>
      <c r="I38" s="803"/>
      <c r="J38" s="803"/>
      <c r="K38" s="803"/>
      <c r="L38" s="803"/>
      <c r="M38" s="803"/>
      <c r="N38" s="803"/>
      <c r="O38" s="803"/>
      <c r="P38" s="803"/>
      <c r="Q38" s="803"/>
    </row>
    <row r="39" spans="1:35" ht="10.5" customHeight="1">
      <c r="C39" s="803"/>
      <c r="D39" s="803"/>
      <c r="E39" s="803"/>
      <c r="F39" s="803"/>
      <c r="G39" s="803"/>
      <c r="H39" s="803"/>
      <c r="I39" s="803"/>
      <c r="J39" s="803"/>
      <c r="K39" s="803"/>
      <c r="L39" s="803"/>
      <c r="M39" s="803"/>
      <c r="N39" s="803"/>
      <c r="O39" s="803"/>
      <c r="P39" s="803"/>
      <c r="Q39" s="803"/>
    </row>
    <row r="40" spans="1:35">
      <c r="C40" s="803"/>
      <c r="D40" s="803"/>
      <c r="E40" s="803"/>
      <c r="F40" s="803"/>
      <c r="G40" s="803"/>
      <c r="H40" s="803"/>
      <c r="I40" s="803"/>
      <c r="J40" s="803"/>
      <c r="K40" s="803"/>
      <c r="L40" s="803"/>
      <c r="M40" s="803"/>
      <c r="N40" s="803"/>
      <c r="O40" s="803"/>
      <c r="P40" s="803"/>
      <c r="Q40" s="803"/>
    </row>
    <row r="41" spans="1:35">
      <c r="C41" s="803"/>
      <c r="D41" s="803"/>
      <c r="E41" s="803"/>
      <c r="F41" s="803"/>
      <c r="G41" s="803"/>
      <c r="H41" s="803"/>
      <c r="I41" s="803"/>
      <c r="J41" s="803"/>
      <c r="K41" s="803"/>
      <c r="L41" s="803"/>
      <c r="M41" s="803"/>
      <c r="N41" s="803"/>
      <c r="O41" s="803"/>
      <c r="P41" s="803"/>
      <c r="Q41" s="803"/>
    </row>
    <row r="42" spans="1:35">
      <c r="C42" s="803"/>
      <c r="D42" s="803"/>
      <c r="E42" s="803"/>
      <c r="F42" s="803"/>
      <c r="G42" s="803"/>
      <c r="H42" s="803"/>
      <c r="I42" s="803"/>
      <c r="J42" s="803"/>
      <c r="K42" s="803"/>
      <c r="L42" s="803"/>
      <c r="M42" s="803"/>
      <c r="N42" s="803"/>
      <c r="O42" s="803"/>
      <c r="P42" s="803"/>
      <c r="Q42" s="803"/>
    </row>
    <row r="43" spans="1:35">
      <c r="C43" s="803"/>
      <c r="D43" s="803"/>
      <c r="E43" s="803"/>
      <c r="F43" s="803"/>
      <c r="G43" s="803"/>
      <c r="H43" s="803"/>
      <c r="I43" s="803"/>
      <c r="J43" s="803"/>
      <c r="K43" s="803"/>
      <c r="L43" s="803"/>
      <c r="M43" s="803"/>
      <c r="N43" s="803"/>
      <c r="O43" s="803"/>
      <c r="P43" s="803"/>
      <c r="Q43" s="803"/>
    </row>
    <row r="44" spans="1:35">
      <c r="C44" s="803"/>
      <c r="D44" s="803"/>
      <c r="E44" s="803"/>
      <c r="F44" s="803"/>
      <c r="G44" s="803"/>
      <c r="H44" s="803"/>
      <c r="I44" s="803"/>
      <c r="J44" s="803"/>
      <c r="K44" s="803"/>
      <c r="L44" s="803"/>
      <c r="M44" s="803"/>
      <c r="N44" s="803"/>
      <c r="O44" s="803"/>
      <c r="P44" s="803"/>
      <c r="Q44" s="803"/>
    </row>
    <row r="45" spans="1:35">
      <c r="C45" s="803"/>
      <c r="D45" s="803"/>
      <c r="E45" s="803"/>
      <c r="F45" s="803"/>
      <c r="G45" s="803"/>
      <c r="H45" s="803"/>
      <c r="I45" s="803"/>
      <c r="J45" s="803"/>
      <c r="K45" s="803"/>
      <c r="L45" s="803"/>
      <c r="M45" s="803"/>
      <c r="N45" s="803"/>
      <c r="O45" s="803"/>
      <c r="P45" s="803"/>
      <c r="Q45" s="803"/>
    </row>
    <row r="46" spans="1:35">
      <c r="C46" s="803"/>
      <c r="D46" s="803"/>
      <c r="E46" s="803"/>
      <c r="F46" s="803"/>
      <c r="G46" s="803"/>
      <c r="H46" s="803"/>
      <c r="I46" s="803"/>
      <c r="J46" s="803"/>
      <c r="K46" s="803"/>
      <c r="L46" s="803"/>
      <c r="M46" s="803"/>
      <c r="N46" s="803"/>
      <c r="O46" s="803"/>
      <c r="P46" s="803"/>
      <c r="Q46" s="803"/>
    </row>
    <row r="47" spans="1:35">
      <c r="C47" s="803"/>
      <c r="D47" s="803"/>
      <c r="E47" s="803"/>
      <c r="F47" s="803"/>
      <c r="G47" s="803"/>
      <c r="H47" s="803"/>
      <c r="I47" s="803"/>
      <c r="J47" s="803"/>
      <c r="K47" s="803"/>
      <c r="L47" s="803"/>
      <c r="M47" s="803"/>
      <c r="N47" s="803"/>
      <c r="O47" s="803"/>
      <c r="P47" s="803"/>
      <c r="Q47" s="803"/>
    </row>
    <row r="48" spans="1:35">
      <c r="C48" s="803"/>
      <c r="D48" s="803"/>
      <c r="E48" s="803"/>
      <c r="F48" s="803"/>
      <c r="G48" s="803"/>
      <c r="H48" s="803"/>
      <c r="I48" s="803"/>
      <c r="J48" s="803"/>
      <c r="K48" s="803"/>
      <c r="L48" s="803"/>
      <c r="M48" s="803"/>
      <c r="N48" s="803"/>
      <c r="O48" s="803"/>
      <c r="P48" s="803"/>
      <c r="Q48" s="803"/>
    </row>
    <row r="49" spans="3:17">
      <c r="C49" s="803"/>
      <c r="D49" s="803"/>
      <c r="E49" s="803"/>
      <c r="F49" s="803"/>
      <c r="G49" s="803"/>
      <c r="H49" s="803"/>
      <c r="I49" s="803"/>
      <c r="J49" s="803"/>
      <c r="K49" s="803"/>
      <c r="L49" s="803"/>
      <c r="M49" s="803"/>
      <c r="N49" s="803"/>
      <c r="O49" s="803"/>
      <c r="P49" s="803"/>
      <c r="Q49" s="803"/>
    </row>
    <row r="54" spans="3:17">
      <c r="C54" s="803"/>
      <c r="D54" s="803"/>
      <c r="E54" s="803"/>
      <c r="F54" s="803"/>
      <c r="G54" s="803"/>
      <c r="H54" s="803"/>
      <c r="I54" s="803"/>
      <c r="J54" s="803"/>
      <c r="K54" s="803"/>
      <c r="L54" s="803"/>
      <c r="M54" s="803"/>
      <c r="N54" s="803"/>
      <c r="O54" s="803"/>
      <c r="P54" s="803"/>
    </row>
    <row r="55" spans="3:17">
      <c r="C55" s="803"/>
      <c r="D55" s="803"/>
      <c r="E55" s="803"/>
      <c r="F55" s="803"/>
      <c r="G55" s="803"/>
      <c r="H55" s="803"/>
      <c r="I55" s="803"/>
      <c r="J55" s="803"/>
      <c r="K55" s="803"/>
      <c r="L55" s="803"/>
      <c r="M55" s="803"/>
      <c r="N55" s="803"/>
      <c r="O55" s="803"/>
      <c r="P55" s="803"/>
      <c r="Q55" s="803"/>
    </row>
    <row r="56" spans="3:17">
      <c r="D56" s="803"/>
      <c r="E56" s="803"/>
      <c r="F56" s="803"/>
      <c r="G56" s="803"/>
      <c r="H56" s="803"/>
      <c r="I56" s="803"/>
      <c r="J56" s="803"/>
      <c r="K56" s="803"/>
      <c r="L56" s="803"/>
      <c r="M56" s="803"/>
      <c r="N56" s="803"/>
      <c r="O56" s="803"/>
      <c r="P56" s="803"/>
      <c r="Q56" s="803"/>
    </row>
    <row r="57" spans="3:17">
      <c r="D57" s="803"/>
      <c r="E57" s="803"/>
      <c r="F57" s="803"/>
      <c r="G57" s="803"/>
      <c r="H57" s="803"/>
      <c r="I57" s="803"/>
      <c r="J57" s="803"/>
      <c r="K57" s="803"/>
      <c r="L57" s="803"/>
      <c r="M57" s="803"/>
      <c r="N57" s="803"/>
      <c r="O57" s="803"/>
      <c r="P57" s="803"/>
      <c r="Q57" s="803"/>
    </row>
    <row r="58" spans="3:17">
      <c r="D58" s="803"/>
      <c r="E58" s="803"/>
      <c r="F58" s="803"/>
      <c r="G58" s="803"/>
      <c r="H58" s="803"/>
      <c r="I58" s="803"/>
      <c r="J58" s="803"/>
      <c r="K58" s="803"/>
      <c r="L58" s="803"/>
      <c r="M58" s="803"/>
      <c r="N58" s="803"/>
      <c r="O58" s="803"/>
      <c r="P58" s="803"/>
      <c r="Q58" s="803"/>
    </row>
    <row r="59" spans="3:17">
      <c r="D59" s="803"/>
      <c r="E59" s="803"/>
      <c r="F59" s="803"/>
      <c r="G59" s="803"/>
      <c r="H59" s="803"/>
      <c r="I59" s="803"/>
      <c r="J59" s="803"/>
      <c r="K59" s="803"/>
      <c r="L59" s="803"/>
      <c r="M59" s="803"/>
      <c r="N59" s="803"/>
      <c r="O59" s="803"/>
      <c r="P59" s="803"/>
      <c r="Q59" s="803"/>
    </row>
    <row r="60" spans="3:17">
      <c r="D60" s="803"/>
      <c r="E60" s="803"/>
      <c r="F60" s="803"/>
      <c r="G60" s="803"/>
      <c r="H60" s="803"/>
      <c r="I60" s="803"/>
      <c r="J60" s="803"/>
      <c r="K60" s="803"/>
      <c r="L60" s="803"/>
      <c r="M60" s="803"/>
      <c r="N60" s="803"/>
      <c r="O60" s="803"/>
      <c r="P60" s="803"/>
      <c r="Q60" s="803"/>
    </row>
    <row r="61" spans="3:17">
      <c r="D61" s="803"/>
      <c r="E61" s="803"/>
      <c r="F61" s="803"/>
      <c r="G61" s="803"/>
      <c r="H61" s="803"/>
      <c r="I61" s="803"/>
      <c r="J61" s="803"/>
      <c r="K61" s="803"/>
      <c r="L61" s="803"/>
      <c r="M61" s="803"/>
      <c r="N61" s="803"/>
      <c r="O61" s="803"/>
      <c r="P61" s="803"/>
      <c r="Q61" s="803"/>
    </row>
    <row r="62" spans="3:17">
      <c r="D62" s="803"/>
      <c r="E62" s="803"/>
      <c r="F62" s="803"/>
      <c r="G62" s="803"/>
      <c r="H62" s="803"/>
      <c r="I62" s="803"/>
      <c r="J62" s="803"/>
      <c r="K62" s="803"/>
      <c r="L62" s="803"/>
      <c r="M62" s="803"/>
      <c r="N62" s="803"/>
      <c r="O62" s="803"/>
      <c r="P62" s="803"/>
      <c r="Q62" s="803"/>
    </row>
    <row r="63" spans="3:17">
      <c r="D63" s="803"/>
      <c r="E63" s="803"/>
      <c r="F63" s="803"/>
      <c r="G63" s="803"/>
      <c r="H63" s="803"/>
      <c r="I63" s="803"/>
      <c r="J63" s="803"/>
      <c r="K63" s="803"/>
      <c r="L63" s="803"/>
      <c r="M63" s="803"/>
      <c r="N63" s="803"/>
      <c r="O63" s="803"/>
      <c r="P63" s="803"/>
      <c r="Q63" s="803"/>
    </row>
    <row r="64" spans="3:17">
      <c r="D64" s="803"/>
      <c r="E64" s="803"/>
      <c r="F64" s="803"/>
      <c r="G64" s="803"/>
      <c r="H64" s="803"/>
      <c r="I64" s="803"/>
      <c r="J64" s="803"/>
      <c r="K64" s="803"/>
      <c r="L64" s="803"/>
      <c r="M64" s="803"/>
      <c r="N64" s="803"/>
      <c r="O64" s="803"/>
      <c r="P64" s="803"/>
      <c r="Q64" s="803"/>
    </row>
  </sheetData>
  <mergeCells count="9">
    <mergeCell ref="C3:R3"/>
    <mergeCell ref="V3:AI24"/>
    <mergeCell ref="D4:I4"/>
    <mergeCell ref="J4:P4"/>
    <mergeCell ref="Q4:R4"/>
    <mergeCell ref="C21:R21"/>
    <mergeCell ref="D22:I22"/>
    <mergeCell ref="J22:P22"/>
    <mergeCell ref="Q22:R22"/>
  </mergeCells>
  <hyperlinks>
    <hyperlink ref="T1" location="Index!A1" display="Index" xr:uid="{41C1C560-668C-46AA-A928-63607D4FE98D}"/>
  </hyperlink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D5C-F602-4927-92E7-3142FCD208EC}">
  <dimension ref="A1:Z55"/>
  <sheetViews>
    <sheetView showGridLines="0" zoomScaleNormal="100" workbookViewId="0">
      <selection activeCell="M3" sqref="M3:Z40"/>
    </sheetView>
  </sheetViews>
  <sheetFormatPr defaultRowHeight="14.5"/>
  <cols>
    <col min="1" max="1" width="2.453125" customWidth="1"/>
    <col min="2" max="2" width="33.1796875" customWidth="1"/>
    <col min="3" max="3" width="20.81640625" customWidth="1"/>
    <col min="4" max="4" width="17.1796875" customWidth="1"/>
    <col min="5" max="5" width="20.54296875" customWidth="1"/>
    <col min="6" max="6" width="13.54296875" customWidth="1"/>
    <col min="7" max="7" width="15.453125" customWidth="1"/>
    <col min="8" max="8" width="18.81640625" customWidth="1"/>
  </cols>
  <sheetData>
    <row r="1" spans="1:26">
      <c r="A1" s="566" t="s">
        <v>1675</v>
      </c>
      <c r="B1" s="566"/>
      <c r="C1" s="566"/>
      <c r="D1" s="566"/>
      <c r="E1" s="566"/>
      <c r="F1" s="566"/>
      <c r="G1" s="566"/>
      <c r="H1" s="566"/>
      <c r="J1" s="11" t="s">
        <v>143</v>
      </c>
    </row>
    <row r="2" spans="1:26" ht="15" thickBot="1">
      <c r="B2" s="747">
        <v>45838</v>
      </c>
    </row>
    <row r="3" spans="1:26" ht="14.5" customHeight="1">
      <c r="A3" s="815"/>
      <c r="B3" s="816" t="s">
        <v>146</v>
      </c>
      <c r="C3" s="816" t="s">
        <v>147</v>
      </c>
      <c r="D3" s="816" t="s">
        <v>148</v>
      </c>
      <c r="E3" s="816" t="s">
        <v>193</v>
      </c>
      <c r="F3" s="816" t="s">
        <v>194</v>
      </c>
      <c r="G3" s="816" t="s">
        <v>1559</v>
      </c>
      <c r="H3" s="816" t="s">
        <v>1560</v>
      </c>
      <c r="M3" s="1254" t="s">
        <v>1676</v>
      </c>
      <c r="N3" s="1277"/>
      <c r="O3" s="1277"/>
      <c r="P3" s="1277"/>
      <c r="Q3" s="1277"/>
      <c r="R3" s="1277"/>
      <c r="S3" s="1277"/>
      <c r="T3" s="1277"/>
      <c r="U3" s="1277"/>
      <c r="V3" s="1277"/>
      <c r="W3" s="1277"/>
      <c r="X3" s="1277"/>
      <c r="Y3" s="1277"/>
      <c r="Z3" s="1278"/>
    </row>
    <row r="4" spans="1:26">
      <c r="A4" s="815"/>
      <c r="B4" s="1285" t="s">
        <v>1677</v>
      </c>
      <c r="C4" s="1287" t="s">
        <v>1678</v>
      </c>
      <c r="D4" s="1285" t="s">
        <v>1679</v>
      </c>
      <c r="E4" s="1285" t="s">
        <v>1680</v>
      </c>
      <c r="F4" s="1285" t="s">
        <v>1681</v>
      </c>
      <c r="G4" s="1285" t="s">
        <v>1682</v>
      </c>
      <c r="H4" s="1285" t="s">
        <v>1683</v>
      </c>
      <c r="M4" s="1279"/>
      <c r="N4" s="1280"/>
      <c r="O4" s="1280"/>
      <c r="P4" s="1280"/>
      <c r="Q4" s="1280"/>
      <c r="R4" s="1280"/>
      <c r="S4" s="1280"/>
      <c r="T4" s="1280"/>
      <c r="U4" s="1280"/>
      <c r="V4" s="1280"/>
      <c r="W4" s="1280"/>
      <c r="X4" s="1280"/>
      <c r="Y4" s="1280"/>
      <c r="Z4" s="1281"/>
    </row>
    <row r="5" spans="1:26" ht="21" customHeight="1">
      <c r="A5" s="815"/>
      <c r="B5" s="1286"/>
      <c r="C5" s="1288"/>
      <c r="D5" s="1286"/>
      <c r="E5" s="1286"/>
      <c r="F5" s="1286"/>
      <c r="G5" s="1286"/>
      <c r="H5" s="1286"/>
      <c r="M5" s="1279"/>
      <c r="N5" s="1280"/>
      <c r="O5" s="1280"/>
      <c r="P5" s="1280"/>
      <c r="Q5" s="1280"/>
      <c r="R5" s="1280"/>
      <c r="S5" s="1280"/>
      <c r="T5" s="1280"/>
      <c r="U5" s="1280"/>
      <c r="V5" s="1280"/>
      <c r="W5" s="1280"/>
      <c r="X5" s="1280"/>
      <c r="Y5" s="1280"/>
      <c r="Z5" s="1281"/>
    </row>
    <row r="6" spans="1:26">
      <c r="A6" s="819">
        <v>1</v>
      </c>
      <c r="B6" s="820" t="s">
        <v>1684</v>
      </c>
      <c r="C6" s="821" t="s">
        <v>1685</v>
      </c>
      <c r="D6" s="822">
        <v>11708</v>
      </c>
      <c r="E6" s="823" t="s">
        <v>1686</v>
      </c>
      <c r="F6" s="824">
        <v>2024</v>
      </c>
      <c r="G6" s="825">
        <v>-0.04</v>
      </c>
      <c r="H6" s="826">
        <v>124</v>
      </c>
      <c r="I6" s="827"/>
      <c r="M6" s="1279"/>
      <c r="N6" s="1280"/>
      <c r="O6" s="1280"/>
      <c r="P6" s="1280"/>
      <c r="Q6" s="1280"/>
      <c r="R6" s="1280"/>
      <c r="S6" s="1280"/>
      <c r="T6" s="1280"/>
      <c r="U6" s="1280"/>
      <c r="V6" s="1280"/>
      <c r="W6" s="1280"/>
      <c r="X6" s="1280"/>
      <c r="Y6" s="1280"/>
      <c r="Z6" s="1281"/>
    </row>
    <row r="7" spans="1:26">
      <c r="A7" s="1289">
        <v>2</v>
      </c>
      <c r="B7" s="1291" t="s">
        <v>1687</v>
      </c>
      <c r="C7" s="1293" t="s">
        <v>1688</v>
      </c>
      <c r="D7" s="1295">
        <v>690</v>
      </c>
      <c r="E7" s="823" t="s">
        <v>1689</v>
      </c>
      <c r="F7" s="824">
        <v>2024</v>
      </c>
      <c r="G7" s="825">
        <v>-0.61</v>
      </c>
      <c r="H7" s="828">
        <v>3131</v>
      </c>
      <c r="I7" s="827"/>
      <c r="M7" s="1279"/>
      <c r="N7" s="1280"/>
      <c r="O7" s="1280"/>
      <c r="P7" s="1280"/>
      <c r="Q7" s="1280"/>
      <c r="R7" s="1280"/>
      <c r="S7" s="1280"/>
      <c r="T7" s="1280"/>
      <c r="U7" s="1280"/>
      <c r="V7" s="1280"/>
      <c r="W7" s="1280"/>
      <c r="X7" s="1280"/>
      <c r="Y7" s="1280"/>
      <c r="Z7" s="1281"/>
    </row>
    <row r="8" spans="1:26">
      <c r="A8" s="1290"/>
      <c r="B8" s="1292"/>
      <c r="C8" s="1294"/>
      <c r="D8" s="1296"/>
      <c r="E8" s="823" t="s">
        <v>1690</v>
      </c>
      <c r="F8" s="824">
        <v>2024</v>
      </c>
      <c r="G8" s="825">
        <v>-0.78</v>
      </c>
      <c r="H8" s="823">
        <v>63</v>
      </c>
      <c r="I8" s="827"/>
      <c r="M8" s="1279"/>
      <c r="N8" s="1280"/>
      <c r="O8" s="1280"/>
      <c r="P8" s="1280"/>
      <c r="Q8" s="1280"/>
      <c r="R8" s="1280"/>
      <c r="S8" s="1280"/>
      <c r="T8" s="1280"/>
      <c r="U8" s="1280"/>
      <c r="V8" s="1280"/>
      <c r="W8" s="1280"/>
      <c r="X8" s="1280"/>
      <c r="Y8" s="1280"/>
      <c r="Z8" s="1281"/>
    </row>
    <row r="9" spans="1:26" ht="22.5" customHeight="1">
      <c r="A9" s="829">
        <v>3</v>
      </c>
      <c r="B9" s="830" t="s">
        <v>1691</v>
      </c>
      <c r="C9" s="831" t="s">
        <v>1692</v>
      </c>
      <c r="D9" s="822">
        <v>5926</v>
      </c>
      <c r="E9" s="823" t="s">
        <v>1693</v>
      </c>
      <c r="F9" s="824">
        <v>2024</v>
      </c>
      <c r="G9" s="825">
        <v>0.31</v>
      </c>
      <c r="H9" s="832">
        <v>16.2909090909091</v>
      </c>
      <c r="M9" s="1279"/>
      <c r="N9" s="1280"/>
      <c r="O9" s="1280"/>
      <c r="P9" s="1280"/>
      <c r="Q9" s="1280"/>
      <c r="R9" s="1280"/>
      <c r="S9" s="1280"/>
      <c r="T9" s="1280"/>
      <c r="U9" s="1280"/>
      <c r="V9" s="1280"/>
      <c r="W9" s="1280"/>
      <c r="X9" s="1280"/>
      <c r="Y9" s="1280"/>
      <c r="Z9" s="1281"/>
    </row>
    <row r="10" spans="1:26" ht="21">
      <c r="A10" s="829">
        <v>4</v>
      </c>
      <c r="B10" s="75" t="s">
        <v>1694</v>
      </c>
      <c r="C10" s="821" t="s">
        <v>1695</v>
      </c>
      <c r="D10" s="822">
        <v>3856</v>
      </c>
      <c r="E10" s="833" t="s">
        <v>1696</v>
      </c>
      <c r="F10" s="824">
        <v>2024</v>
      </c>
      <c r="G10" s="825">
        <v>0.45</v>
      </c>
      <c r="H10" s="832">
        <v>0.13003067047557801</v>
      </c>
      <c r="I10" s="827"/>
      <c r="M10" s="1279"/>
      <c r="N10" s="1280"/>
      <c r="O10" s="1280"/>
      <c r="P10" s="1280"/>
      <c r="Q10" s="1280"/>
      <c r="R10" s="1280"/>
      <c r="S10" s="1280"/>
      <c r="T10" s="1280"/>
      <c r="U10" s="1280"/>
      <c r="V10" s="1280"/>
      <c r="W10" s="1280"/>
      <c r="X10" s="1280"/>
      <c r="Y10" s="1280"/>
      <c r="Z10" s="1281"/>
    </row>
    <row r="11" spans="1:26">
      <c r="A11" s="829">
        <v>5</v>
      </c>
      <c r="B11" s="830" t="s">
        <v>1697</v>
      </c>
      <c r="C11" s="821" t="s">
        <v>1698</v>
      </c>
      <c r="D11" s="826">
        <v>4147.6497651708596</v>
      </c>
      <c r="E11" s="823" t="s">
        <v>1699</v>
      </c>
      <c r="F11" s="824">
        <v>2023</v>
      </c>
      <c r="G11" s="825">
        <v>0.33</v>
      </c>
      <c r="H11" s="826">
        <v>756</v>
      </c>
      <c r="M11" s="1279"/>
      <c r="N11" s="1280"/>
      <c r="O11" s="1280"/>
      <c r="P11" s="1280"/>
      <c r="Q11" s="1280"/>
      <c r="R11" s="1280"/>
      <c r="S11" s="1280"/>
      <c r="T11" s="1280"/>
      <c r="U11" s="1280"/>
      <c r="V11" s="1280"/>
      <c r="W11" s="1280"/>
      <c r="X11" s="1280"/>
      <c r="Y11" s="1280"/>
      <c r="Z11" s="1281"/>
    </row>
    <row r="12" spans="1:26">
      <c r="A12" s="829">
        <v>6</v>
      </c>
      <c r="B12" s="830" t="s">
        <v>1700</v>
      </c>
      <c r="C12" s="834">
        <v>5020</v>
      </c>
      <c r="D12" s="822">
        <v>8620</v>
      </c>
      <c r="E12" s="835" t="s">
        <v>1701</v>
      </c>
      <c r="F12" s="824">
        <v>2023</v>
      </c>
      <c r="G12" s="836"/>
      <c r="H12" s="837">
        <v>0</v>
      </c>
      <c r="M12" s="1279"/>
      <c r="N12" s="1280"/>
      <c r="O12" s="1280"/>
      <c r="P12" s="1280"/>
      <c r="Q12" s="1280"/>
      <c r="R12" s="1280"/>
      <c r="S12" s="1280"/>
      <c r="T12" s="1280"/>
      <c r="U12" s="1280"/>
      <c r="V12" s="1280"/>
      <c r="W12" s="1280"/>
      <c r="X12" s="1280"/>
      <c r="Y12" s="1280"/>
      <c r="Z12" s="1281"/>
    </row>
    <row r="13" spans="1:26">
      <c r="A13" s="829">
        <v>7</v>
      </c>
      <c r="B13" s="830" t="s">
        <v>1702</v>
      </c>
      <c r="C13" s="821" t="s">
        <v>1703</v>
      </c>
      <c r="D13" s="822">
        <v>632</v>
      </c>
      <c r="E13" s="823" t="s">
        <v>1704</v>
      </c>
      <c r="F13" s="824">
        <v>2024</v>
      </c>
      <c r="G13" s="825">
        <v>0.33</v>
      </c>
      <c r="H13" s="838">
        <v>0.58479741455931</v>
      </c>
      <c r="M13" s="1279"/>
      <c r="N13" s="1280"/>
      <c r="O13" s="1280"/>
      <c r="P13" s="1280"/>
      <c r="Q13" s="1280"/>
      <c r="R13" s="1280"/>
      <c r="S13" s="1280"/>
      <c r="T13" s="1280"/>
      <c r="U13" s="1280"/>
      <c r="V13" s="1280"/>
      <c r="W13" s="1280"/>
      <c r="X13" s="1280"/>
      <c r="Y13" s="1280"/>
      <c r="Z13" s="1281"/>
    </row>
    <row r="14" spans="1:26" ht="17.149999999999999" customHeight="1">
      <c r="A14" s="1297">
        <v>8</v>
      </c>
      <c r="B14" s="1291" t="s">
        <v>1705</v>
      </c>
      <c r="C14" s="1299" t="s">
        <v>1706</v>
      </c>
      <c r="D14" s="1301">
        <v>1814</v>
      </c>
      <c r="E14" s="823" t="s">
        <v>1707</v>
      </c>
      <c r="F14" s="824">
        <v>2024</v>
      </c>
      <c r="G14" s="836"/>
      <c r="H14" s="839">
        <v>0</v>
      </c>
      <c r="M14" s="1279"/>
      <c r="N14" s="1280"/>
      <c r="O14" s="1280"/>
      <c r="P14" s="1280"/>
      <c r="Q14" s="1280"/>
      <c r="R14" s="1280"/>
      <c r="S14" s="1280"/>
      <c r="T14" s="1280"/>
      <c r="U14" s="1280"/>
      <c r="V14" s="1280"/>
      <c r="W14" s="1280"/>
      <c r="X14" s="1280"/>
      <c r="Y14" s="1280"/>
      <c r="Z14" s="1281"/>
    </row>
    <row r="15" spans="1:26" ht="17.149999999999999" customHeight="1">
      <c r="A15" s="1298"/>
      <c r="B15" s="1292"/>
      <c r="C15" s="1300"/>
      <c r="D15" s="1302"/>
      <c r="E15" s="823" t="s">
        <v>1708</v>
      </c>
      <c r="F15" s="824">
        <v>2024</v>
      </c>
      <c r="G15" s="825">
        <v>0.32</v>
      </c>
      <c r="H15" s="832">
        <v>1.62</v>
      </c>
      <c r="M15" s="1279"/>
      <c r="N15" s="1280"/>
      <c r="O15" s="1280"/>
      <c r="P15" s="1280"/>
      <c r="Q15" s="1280"/>
      <c r="R15" s="1280"/>
      <c r="S15" s="1280"/>
      <c r="T15" s="1280"/>
      <c r="U15" s="1280"/>
      <c r="V15" s="1280"/>
      <c r="W15" s="1280"/>
      <c r="X15" s="1280"/>
      <c r="Y15" s="1280"/>
      <c r="Z15" s="1281"/>
    </row>
    <row r="16" spans="1:26">
      <c r="A16" s="819">
        <v>9</v>
      </c>
      <c r="B16" s="830" t="s">
        <v>1709</v>
      </c>
      <c r="C16" s="840"/>
      <c r="D16" s="841"/>
      <c r="E16" s="840"/>
      <c r="F16" s="840"/>
      <c r="G16" s="840"/>
      <c r="H16" s="840"/>
      <c r="M16" s="1279"/>
      <c r="N16" s="1280"/>
      <c r="O16" s="1280"/>
      <c r="P16" s="1280"/>
      <c r="Q16" s="1280"/>
      <c r="R16" s="1280"/>
      <c r="S16" s="1280"/>
      <c r="T16" s="1280"/>
      <c r="U16" s="1280"/>
      <c r="V16" s="1280"/>
      <c r="W16" s="1280"/>
      <c r="X16" s="1280"/>
      <c r="Y16" s="1280"/>
      <c r="Z16" s="1281"/>
    </row>
    <row r="17" spans="1:26">
      <c r="A17" s="819">
        <v>10</v>
      </c>
      <c r="B17" s="830" t="s">
        <v>1710</v>
      </c>
      <c r="C17" s="821" t="s">
        <v>1711</v>
      </c>
      <c r="D17" s="822">
        <v>27556</v>
      </c>
      <c r="E17" s="823" t="s">
        <v>1712</v>
      </c>
      <c r="F17" s="824">
        <v>2024</v>
      </c>
      <c r="G17" s="825">
        <v>1.31</v>
      </c>
      <c r="H17" s="823">
        <v>24.2</v>
      </c>
      <c r="M17" s="1279"/>
      <c r="N17" s="1280"/>
      <c r="O17" s="1280"/>
      <c r="P17" s="1280"/>
      <c r="Q17" s="1280"/>
      <c r="R17" s="1280"/>
      <c r="S17" s="1280"/>
      <c r="T17" s="1280"/>
      <c r="U17" s="1280"/>
      <c r="V17" s="1280"/>
      <c r="W17" s="1280"/>
      <c r="X17" s="1280"/>
      <c r="Y17" s="1280"/>
      <c r="Z17" s="1281"/>
    </row>
    <row r="18" spans="1:26">
      <c r="B18" s="842" t="s">
        <v>1713</v>
      </c>
      <c r="C18" s="827"/>
      <c r="M18" s="1279"/>
      <c r="N18" s="1280"/>
      <c r="O18" s="1280"/>
      <c r="P18" s="1280"/>
      <c r="Q18" s="1280"/>
      <c r="R18" s="1280"/>
      <c r="S18" s="1280"/>
      <c r="T18" s="1280"/>
      <c r="U18" s="1280"/>
      <c r="V18" s="1280"/>
      <c r="W18" s="1280"/>
      <c r="X18" s="1280"/>
      <c r="Y18" s="1280"/>
      <c r="Z18" s="1281"/>
    </row>
    <row r="19" spans="1:26">
      <c r="M19" s="1279"/>
      <c r="N19" s="1280"/>
      <c r="O19" s="1280"/>
      <c r="P19" s="1280"/>
      <c r="Q19" s="1280"/>
      <c r="R19" s="1280"/>
      <c r="S19" s="1280"/>
      <c r="T19" s="1280"/>
      <c r="U19" s="1280"/>
      <c r="V19" s="1280"/>
      <c r="W19" s="1280"/>
      <c r="X19" s="1280"/>
      <c r="Y19" s="1280"/>
      <c r="Z19" s="1281"/>
    </row>
    <row r="20" spans="1:26">
      <c r="M20" s="1279"/>
      <c r="N20" s="1280"/>
      <c r="O20" s="1280"/>
      <c r="P20" s="1280"/>
      <c r="Q20" s="1280"/>
      <c r="R20" s="1280"/>
      <c r="S20" s="1280"/>
      <c r="T20" s="1280"/>
      <c r="U20" s="1280"/>
      <c r="V20" s="1280"/>
      <c r="W20" s="1280"/>
      <c r="X20" s="1280"/>
      <c r="Y20" s="1280"/>
      <c r="Z20" s="1281"/>
    </row>
    <row r="21" spans="1:26">
      <c r="A21" s="566" t="s">
        <v>1675</v>
      </c>
      <c r="B21" s="566"/>
      <c r="C21" s="566"/>
      <c r="D21" s="566"/>
      <c r="E21" s="566"/>
      <c r="F21" s="566"/>
      <c r="G21" s="566"/>
      <c r="H21" s="566"/>
      <c r="M21" s="1279"/>
      <c r="N21" s="1280"/>
      <c r="O21" s="1280"/>
      <c r="P21" s="1280"/>
      <c r="Q21" s="1280"/>
      <c r="R21" s="1280"/>
      <c r="S21" s="1280"/>
      <c r="T21" s="1280"/>
      <c r="U21" s="1280"/>
      <c r="V21" s="1280"/>
      <c r="W21" s="1280"/>
      <c r="X21" s="1280"/>
      <c r="Y21" s="1280"/>
      <c r="Z21" s="1281"/>
    </row>
    <row r="22" spans="1:26">
      <c r="B22" s="747">
        <v>45657</v>
      </c>
      <c r="M22" s="1279"/>
      <c r="N22" s="1280"/>
      <c r="O22" s="1280"/>
      <c r="P22" s="1280"/>
      <c r="Q22" s="1280"/>
      <c r="R22" s="1280"/>
      <c r="S22" s="1280"/>
      <c r="T22" s="1280"/>
      <c r="U22" s="1280"/>
      <c r="V22" s="1280"/>
      <c r="W22" s="1280"/>
      <c r="X22" s="1280"/>
      <c r="Y22" s="1280"/>
      <c r="Z22" s="1281"/>
    </row>
    <row r="23" spans="1:26">
      <c r="A23" s="815"/>
      <c r="B23" s="816" t="s">
        <v>146</v>
      </c>
      <c r="C23" s="816" t="s">
        <v>147</v>
      </c>
      <c r="D23" s="816" t="s">
        <v>148</v>
      </c>
      <c r="E23" s="816" t="s">
        <v>193</v>
      </c>
      <c r="F23" s="816" t="s">
        <v>194</v>
      </c>
      <c r="G23" s="816" t="s">
        <v>1559</v>
      </c>
      <c r="H23" s="816" t="s">
        <v>1560</v>
      </c>
      <c r="M23" s="1279"/>
      <c r="N23" s="1280"/>
      <c r="O23" s="1280"/>
      <c r="P23" s="1280"/>
      <c r="Q23" s="1280"/>
      <c r="R23" s="1280"/>
      <c r="S23" s="1280"/>
      <c r="T23" s="1280"/>
      <c r="U23" s="1280"/>
      <c r="V23" s="1280"/>
      <c r="W23" s="1280"/>
      <c r="X23" s="1280"/>
      <c r="Y23" s="1280"/>
      <c r="Z23" s="1281"/>
    </row>
    <row r="24" spans="1:26">
      <c r="A24" s="815"/>
      <c r="B24" s="1285" t="s">
        <v>1677</v>
      </c>
      <c r="C24" s="1287" t="s">
        <v>1678</v>
      </c>
      <c r="D24" s="1285" t="s">
        <v>1679</v>
      </c>
      <c r="E24" s="1285" t="s">
        <v>1680</v>
      </c>
      <c r="F24" s="1285" t="s">
        <v>1681</v>
      </c>
      <c r="G24" s="1285" t="s">
        <v>1682</v>
      </c>
      <c r="H24" s="1285" t="s">
        <v>1683</v>
      </c>
      <c r="M24" s="1279"/>
      <c r="N24" s="1280"/>
      <c r="O24" s="1280"/>
      <c r="P24" s="1280"/>
      <c r="Q24" s="1280"/>
      <c r="R24" s="1280"/>
      <c r="S24" s="1280"/>
      <c r="T24" s="1280"/>
      <c r="U24" s="1280"/>
      <c r="V24" s="1280"/>
      <c r="W24" s="1280"/>
      <c r="X24" s="1280"/>
      <c r="Y24" s="1280"/>
      <c r="Z24" s="1281"/>
    </row>
    <row r="25" spans="1:26">
      <c r="A25" s="815"/>
      <c r="B25" s="1286"/>
      <c r="C25" s="1288"/>
      <c r="D25" s="1286"/>
      <c r="E25" s="1286"/>
      <c r="F25" s="1286"/>
      <c r="G25" s="1286"/>
      <c r="H25" s="1286"/>
      <c r="M25" s="1279"/>
      <c r="N25" s="1280"/>
      <c r="O25" s="1280"/>
      <c r="P25" s="1280"/>
      <c r="Q25" s="1280"/>
      <c r="R25" s="1280"/>
      <c r="S25" s="1280"/>
      <c r="T25" s="1280"/>
      <c r="U25" s="1280"/>
      <c r="V25" s="1280"/>
      <c r="W25" s="1280"/>
      <c r="X25" s="1280"/>
      <c r="Y25" s="1280"/>
      <c r="Z25" s="1281"/>
    </row>
    <row r="26" spans="1:26">
      <c r="A26" s="819">
        <v>1</v>
      </c>
      <c r="B26" s="820" t="s">
        <v>1684</v>
      </c>
      <c r="C26" s="821" t="s">
        <v>1685</v>
      </c>
      <c r="D26" s="826">
        <v>11600.210144740015</v>
      </c>
      <c r="E26" s="823" t="s">
        <v>1686</v>
      </c>
      <c r="F26" s="824">
        <v>2024</v>
      </c>
      <c r="G26" s="825">
        <v>-0.04</v>
      </c>
      <c r="H26" s="826">
        <v>124</v>
      </c>
      <c r="M26" s="1279"/>
      <c r="N26" s="1280"/>
      <c r="O26" s="1280"/>
      <c r="P26" s="1280"/>
      <c r="Q26" s="1280"/>
      <c r="R26" s="1280"/>
      <c r="S26" s="1280"/>
      <c r="T26" s="1280"/>
      <c r="U26" s="1280"/>
      <c r="V26" s="1280"/>
      <c r="W26" s="1280"/>
      <c r="X26" s="1280"/>
      <c r="Y26" s="1280"/>
      <c r="Z26" s="1281"/>
    </row>
    <row r="27" spans="1:26">
      <c r="A27" s="1289">
        <v>2</v>
      </c>
      <c r="B27" s="1291" t="s">
        <v>1687</v>
      </c>
      <c r="C27" s="1293" t="s">
        <v>1688</v>
      </c>
      <c r="D27" s="1303">
        <v>1013.3579999999999</v>
      </c>
      <c r="E27" s="823" t="s">
        <v>1689</v>
      </c>
      <c r="F27" s="824">
        <v>2024</v>
      </c>
      <c r="G27" s="825">
        <v>-0.61</v>
      </c>
      <c r="H27" s="828">
        <v>3131</v>
      </c>
      <c r="M27" s="1279"/>
      <c r="N27" s="1280"/>
      <c r="O27" s="1280"/>
      <c r="P27" s="1280"/>
      <c r="Q27" s="1280"/>
      <c r="R27" s="1280"/>
      <c r="S27" s="1280"/>
      <c r="T27" s="1280"/>
      <c r="U27" s="1280"/>
      <c r="V27" s="1280"/>
      <c r="W27" s="1280"/>
      <c r="X27" s="1280"/>
      <c r="Y27" s="1280"/>
      <c r="Z27" s="1281"/>
    </row>
    <row r="28" spans="1:26" ht="22.5" customHeight="1">
      <c r="A28" s="1290"/>
      <c r="B28" s="1292"/>
      <c r="C28" s="1294"/>
      <c r="D28" s="1304"/>
      <c r="E28" s="823" t="s">
        <v>1690</v>
      </c>
      <c r="F28" s="824">
        <v>2024</v>
      </c>
      <c r="G28" s="825">
        <v>-0.78</v>
      </c>
      <c r="H28" s="823">
        <v>63</v>
      </c>
      <c r="M28" s="1279"/>
      <c r="N28" s="1280"/>
      <c r="O28" s="1280"/>
      <c r="P28" s="1280"/>
      <c r="Q28" s="1280"/>
      <c r="R28" s="1280"/>
      <c r="S28" s="1280"/>
      <c r="T28" s="1280"/>
      <c r="U28" s="1280"/>
      <c r="V28" s="1280"/>
      <c r="W28" s="1280"/>
      <c r="X28" s="1280"/>
      <c r="Y28" s="1280"/>
      <c r="Z28" s="1281"/>
    </row>
    <row r="29" spans="1:26" ht="22.5" customHeight="1">
      <c r="A29" s="829">
        <v>3</v>
      </c>
      <c r="B29" s="830" t="s">
        <v>1691</v>
      </c>
      <c r="C29" s="831" t="s">
        <v>1692</v>
      </c>
      <c r="D29" s="826">
        <v>7409.5646849500008</v>
      </c>
      <c r="E29" s="823" t="s">
        <v>1693</v>
      </c>
      <c r="F29" s="824">
        <v>2024</v>
      </c>
      <c r="G29" s="825">
        <v>0.31</v>
      </c>
      <c r="H29" s="832">
        <v>16.2909090909091</v>
      </c>
      <c r="M29" s="1279"/>
      <c r="N29" s="1280"/>
      <c r="O29" s="1280"/>
      <c r="P29" s="1280"/>
      <c r="Q29" s="1280"/>
      <c r="R29" s="1280"/>
      <c r="S29" s="1280"/>
      <c r="T29" s="1280"/>
      <c r="U29" s="1280"/>
      <c r="V29" s="1280"/>
      <c r="W29" s="1280"/>
      <c r="X29" s="1280"/>
      <c r="Y29" s="1280"/>
      <c r="Z29" s="1281"/>
    </row>
    <row r="30" spans="1:26" ht="22.5" customHeight="1">
      <c r="A30" s="829">
        <v>4</v>
      </c>
      <c r="B30" s="75" t="s">
        <v>1694</v>
      </c>
      <c r="C30" s="821" t="s">
        <v>1695</v>
      </c>
      <c r="D30" s="826">
        <v>3963.5288448900005</v>
      </c>
      <c r="E30" s="833" t="s">
        <v>1696</v>
      </c>
      <c r="F30" s="824">
        <v>2024</v>
      </c>
      <c r="G30" s="825">
        <v>0.45</v>
      </c>
      <c r="H30" s="832">
        <v>0.13003067047557801</v>
      </c>
      <c r="M30" s="1279"/>
      <c r="N30" s="1280"/>
      <c r="O30" s="1280"/>
      <c r="P30" s="1280"/>
      <c r="Q30" s="1280"/>
      <c r="R30" s="1280"/>
      <c r="S30" s="1280"/>
      <c r="T30" s="1280"/>
      <c r="U30" s="1280"/>
      <c r="V30" s="1280"/>
      <c r="W30" s="1280"/>
      <c r="X30" s="1280"/>
      <c r="Y30" s="1280"/>
      <c r="Z30" s="1281"/>
    </row>
    <row r="31" spans="1:26">
      <c r="A31" s="829">
        <v>5</v>
      </c>
      <c r="B31" s="830" t="s">
        <v>1697</v>
      </c>
      <c r="C31" s="821" t="s">
        <v>1698</v>
      </c>
      <c r="D31" s="826">
        <v>4147.6497651708596</v>
      </c>
      <c r="E31" s="823" t="s">
        <v>1699</v>
      </c>
      <c r="F31" s="824">
        <v>2023</v>
      </c>
      <c r="G31" s="825">
        <v>0.33</v>
      </c>
      <c r="H31" s="826">
        <v>756</v>
      </c>
      <c r="M31" s="1279"/>
      <c r="N31" s="1280"/>
      <c r="O31" s="1280"/>
      <c r="P31" s="1280"/>
      <c r="Q31" s="1280"/>
      <c r="R31" s="1280"/>
      <c r="S31" s="1280"/>
      <c r="T31" s="1280"/>
      <c r="U31" s="1280"/>
      <c r="V31" s="1280"/>
      <c r="W31" s="1280"/>
      <c r="X31" s="1280"/>
      <c r="Y31" s="1280"/>
      <c r="Z31" s="1281"/>
    </row>
    <row r="32" spans="1:26">
      <c r="A32" s="829">
        <v>6</v>
      </c>
      <c r="B32" s="830" t="s">
        <v>1700</v>
      </c>
      <c r="C32" s="834">
        <v>5020</v>
      </c>
      <c r="D32" s="826">
        <v>8619.7438673063607</v>
      </c>
      <c r="E32" s="835" t="s">
        <v>1701</v>
      </c>
      <c r="F32" s="824">
        <v>2023</v>
      </c>
      <c r="G32" s="836"/>
      <c r="H32" s="837">
        <v>0</v>
      </c>
      <c r="M32" s="1279"/>
      <c r="N32" s="1280"/>
      <c r="O32" s="1280"/>
      <c r="P32" s="1280"/>
      <c r="Q32" s="1280"/>
      <c r="R32" s="1280"/>
      <c r="S32" s="1280"/>
      <c r="T32" s="1280"/>
      <c r="U32" s="1280"/>
      <c r="V32" s="1280"/>
      <c r="W32" s="1280"/>
      <c r="X32" s="1280"/>
      <c r="Y32" s="1280"/>
      <c r="Z32" s="1281"/>
    </row>
    <row r="33" spans="1:26">
      <c r="A33" s="829">
        <v>7</v>
      </c>
      <c r="B33" s="830" t="s">
        <v>1702</v>
      </c>
      <c r="C33" s="821" t="s">
        <v>1703</v>
      </c>
      <c r="D33" s="826">
        <v>655.32593522999991</v>
      </c>
      <c r="E33" s="823" t="s">
        <v>1704</v>
      </c>
      <c r="F33" s="824">
        <v>2024</v>
      </c>
      <c r="G33" s="825">
        <v>0.33</v>
      </c>
      <c r="H33" s="838">
        <v>0.58479741455931</v>
      </c>
      <c r="M33" s="1279"/>
      <c r="N33" s="1280"/>
      <c r="O33" s="1280"/>
      <c r="P33" s="1280"/>
      <c r="Q33" s="1280"/>
      <c r="R33" s="1280"/>
      <c r="S33" s="1280"/>
      <c r="T33" s="1280"/>
      <c r="U33" s="1280"/>
      <c r="V33" s="1280"/>
      <c r="W33" s="1280"/>
      <c r="X33" s="1280"/>
      <c r="Y33" s="1280"/>
      <c r="Z33" s="1281"/>
    </row>
    <row r="34" spans="1:26" ht="22.5" customHeight="1">
      <c r="A34" s="1297">
        <v>8</v>
      </c>
      <c r="B34" s="1291" t="s">
        <v>1705</v>
      </c>
      <c r="C34" s="1299" t="s">
        <v>1706</v>
      </c>
      <c r="D34" s="1305">
        <v>1995.5852737299999</v>
      </c>
      <c r="E34" s="823" t="s">
        <v>1707</v>
      </c>
      <c r="F34" s="824">
        <v>2024</v>
      </c>
      <c r="G34" s="836"/>
      <c r="H34" s="839">
        <v>0</v>
      </c>
      <c r="M34" s="1279"/>
      <c r="N34" s="1280"/>
      <c r="O34" s="1280"/>
      <c r="P34" s="1280"/>
      <c r="Q34" s="1280"/>
      <c r="R34" s="1280"/>
      <c r="S34" s="1280"/>
      <c r="T34" s="1280"/>
      <c r="U34" s="1280"/>
      <c r="V34" s="1280"/>
      <c r="W34" s="1280"/>
      <c r="X34" s="1280"/>
      <c r="Y34" s="1280"/>
      <c r="Z34" s="1281"/>
    </row>
    <row r="35" spans="1:26">
      <c r="A35" s="1298"/>
      <c r="B35" s="1292"/>
      <c r="C35" s="1300"/>
      <c r="D35" s="1306"/>
      <c r="E35" s="823" t="s">
        <v>1708</v>
      </c>
      <c r="F35" s="824">
        <v>2024</v>
      </c>
      <c r="G35" s="825">
        <v>0.32</v>
      </c>
      <c r="H35" s="832">
        <v>1.62</v>
      </c>
      <c r="M35" s="1279"/>
      <c r="N35" s="1280"/>
      <c r="O35" s="1280"/>
      <c r="P35" s="1280"/>
      <c r="Q35" s="1280"/>
      <c r="R35" s="1280"/>
      <c r="S35" s="1280"/>
      <c r="T35" s="1280"/>
      <c r="U35" s="1280"/>
      <c r="V35" s="1280"/>
      <c r="W35" s="1280"/>
      <c r="X35" s="1280"/>
      <c r="Y35" s="1280"/>
      <c r="Z35" s="1281"/>
    </row>
    <row r="36" spans="1:26">
      <c r="A36" s="819">
        <v>9</v>
      </c>
      <c r="B36" s="830" t="s">
        <v>1709</v>
      </c>
      <c r="C36" s="840"/>
      <c r="D36" s="840"/>
      <c r="E36" s="840"/>
      <c r="F36" s="840"/>
      <c r="G36" s="840"/>
      <c r="H36" s="840"/>
      <c r="M36" s="1279"/>
      <c r="N36" s="1280"/>
      <c r="O36" s="1280"/>
      <c r="P36" s="1280"/>
      <c r="Q36" s="1280"/>
      <c r="R36" s="1280"/>
      <c r="S36" s="1280"/>
      <c r="T36" s="1280"/>
      <c r="U36" s="1280"/>
      <c r="V36" s="1280"/>
      <c r="W36" s="1280"/>
      <c r="X36" s="1280"/>
      <c r="Y36" s="1280"/>
      <c r="Z36" s="1281"/>
    </row>
    <row r="37" spans="1:26">
      <c r="A37" s="819">
        <v>10</v>
      </c>
      <c r="B37" s="830" t="s">
        <v>1710</v>
      </c>
      <c r="C37" s="821" t="s">
        <v>1711</v>
      </c>
      <c r="D37" s="826">
        <v>26196.59222264</v>
      </c>
      <c r="E37" s="823" t="s">
        <v>1712</v>
      </c>
      <c r="F37" s="824">
        <v>2024</v>
      </c>
      <c r="G37" s="825">
        <v>1.31</v>
      </c>
      <c r="H37" s="823">
        <v>24.2</v>
      </c>
      <c r="M37" s="1279"/>
      <c r="N37" s="1280"/>
      <c r="O37" s="1280"/>
      <c r="P37" s="1280"/>
      <c r="Q37" s="1280"/>
      <c r="R37" s="1280"/>
      <c r="S37" s="1280"/>
      <c r="T37" s="1280"/>
      <c r="U37" s="1280"/>
      <c r="V37" s="1280"/>
      <c r="W37" s="1280"/>
      <c r="X37" s="1280"/>
      <c r="Y37" s="1280"/>
      <c r="Z37" s="1281"/>
    </row>
    <row r="38" spans="1:26">
      <c r="B38" s="842" t="s">
        <v>1713</v>
      </c>
      <c r="C38" s="827"/>
      <c r="M38" s="1279"/>
      <c r="N38" s="1280"/>
      <c r="O38" s="1280"/>
      <c r="P38" s="1280"/>
      <c r="Q38" s="1280"/>
      <c r="R38" s="1280"/>
      <c r="S38" s="1280"/>
      <c r="T38" s="1280"/>
      <c r="U38" s="1280"/>
      <c r="V38" s="1280"/>
      <c r="W38" s="1280"/>
      <c r="X38" s="1280"/>
      <c r="Y38" s="1280"/>
      <c r="Z38" s="1281"/>
    </row>
    <row r="39" spans="1:26">
      <c r="M39" s="1279"/>
      <c r="N39" s="1280"/>
      <c r="O39" s="1280"/>
      <c r="P39" s="1280"/>
      <c r="Q39" s="1280"/>
      <c r="R39" s="1280"/>
      <c r="S39" s="1280"/>
      <c r="T39" s="1280"/>
      <c r="U39" s="1280"/>
      <c r="V39" s="1280"/>
      <c r="W39" s="1280"/>
      <c r="X39" s="1280"/>
      <c r="Y39" s="1280"/>
      <c r="Z39" s="1281"/>
    </row>
    <row r="40" spans="1:26">
      <c r="M40" s="1282"/>
      <c r="N40" s="1283"/>
      <c r="O40" s="1283"/>
      <c r="P40" s="1283"/>
      <c r="Q40" s="1283"/>
      <c r="R40" s="1283"/>
      <c r="S40" s="1283"/>
      <c r="T40" s="1283"/>
      <c r="U40" s="1283"/>
      <c r="V40" s="1283"/>
      <c r="W40" s="1283"/>
      <c r="X40" s="1283"/>
      <c r="Y40" s="1283"/>
      <c r="Z40" s="1284"/>
    </row>
    <row r="41" spans="1:26">
      <c r="D41" s="843"/>
    </row>
    <row r="42" spans="1:26">
      <c r="D42" s="843"/>
    </row>
    <row r="43" spans="1:26">
      <c r="D43" s="843"/>
    </row>
    <row r="44" spans="1:26">
      <c r="D44" s="843"/>
    </row>
    <row r="45" spans="1:26">
      <c r="D45" s="843"/>
    </row>
    <row r="46" spans="1:26">
      <c r="D46" s="843"/>
    </row>
    <row r="47" spans="1:26">
      <c r="D47" s="843"/>
    </row>
    <row r="48" spans="1:26">
      <c r="D48" s="843"/>
    </row>
    <row r="49" spans="4:4">
      <c r="D49" s="843"/>
    </row>
    <row r="50" spans="4:4">
      <c r="D50" s="843"/>
    </row>
    <row r="51" spans="4:4">
      <c r="D51" s="843"/>
    </row>
    <row r="52" spans="4:4">
      <c r="D52" s="843"/>
    </row>
    <row r="53" spans="4:4">
      <c r="D53" s="843"/>
    </row>
    <row r="54" spans="4:4">
      <c r="D54" s="843"/>
    </row>
    <row r="55" spans="4:4">
      <c r="D55" s="843"/>
    </row>
  </sheetData>
  <mergeCells count="31">
    <mergeCell ref="A27:A28"/>
    <mergeCell ref="B27:B28"/>
    <mergeCell ref="C27:C28"/>
    <mergeCell ref="D27:D28"/>
    <mergeCell ref="A34:A35"/>
    <mergeCell ref="B34:B35"/>
    <mergeCell ref="C34:C35"/>
    <mergeCell ref="D34:D35"/>
    <mergeCell ref="A7:A8"/>
    <mergeCell ref="B7:B8"/>
    <mergeCell ref="C7:C8"/>
    <mergeCell ref="D7:D8"/>
    <mergeCell ref="A14:A15"/>
    <mergeCell ref="B14:B15"/>
    <mergeCell ref="C14:C15"/>
    <mergeCell ref="D14:D15"/>
    <mergeCell ref="M3:Z40"/>
    <mergeCell ref="B4:B5"/>
    <mergeCell ref="C4:C5"/>
    <mergeCell ref="D4:D5"/>
    <mergeCell ref="E4:E5"/>
    <mergeCell ref="F4:F5"/>
    <mergeCell ref="G4:G5"/>
    <mergeCell ref="H4:H5"/>
    <mergeCell ref="B24:B25"/>
    <mergeCell ref="C24:C25"/>
    <mergeCell ref="E24:E25"/>
    <mergeCell ref="F24:F25"/>
    <mergeCell ref="G24:G25"/>
    <mergeCell ref="H24:H25"/>
    <mergeCell ref="D24:D25"/>
  </mergeCells>
  <hyperlinks>
    <hyperlink ref="J1" location="Index!A1" display="Index" xr:uid="{CD22EE9D-B4F4-4966-A934-5BEB07A761FE}"/>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FB78-8978-4A97-82EF-539724FE8F4E}">
  <dimension ref="A1:W27"/>
  <sheetViews>
    <sheetView zoomScaleNormal="100" workbookViewId="0">
      <selection activeCell="H1" sqref="H1"/>
    </sheetView>
  </sheetViews>
  <sheetFormatPr defaultColWidth="9.1796875" defaultRowHeight="10.5"/>
  <cols>
    <col min="1" max="1" width="3.54296875" style="552" customWidth="1"/>
    <col min="2" max="2" width="14.1796875" style="552" customWidth="1"/>
    <col min="3" max="3" width="16.1796875" style="552" customWidth="1"/>
    <col min="4" max="4" width="14.54296875" style="552" customWidth="1"/>
    <col min="5" max="5" width="16.54296875" style="552" customWidth="1"/>
    <col min="6" max="6" width="16.453125" style="552" customWidth="1"/>
    <col min="7" max="7" width="9.1796875" style="552"/>
    <col min="8" max="8" width="8.1796875" style="552" customWidth="1"/>
    <col min="9" max="16384" width="9.1796875" style="552"/>
  </cols>
  <sheetData>
    <row r="1" spans="1:23" ht="10.5" customHeight="1">
      <c r="A1" s="566" t="s">
        <v>128</v>
      </c>
      <c r="B1" s="566"/>
      <c r="C1" s="566"/>
      <c r="D1" s="566"/>
      <c r="E1" s="11"/>
      <c r="F1" s="11"/>
      <c r="H1" s="11" t="s">
        <v>143</v>
      </c>
      <c r="J1" s="1254" t="s">
        <v>1714</v>
      </c>
      <c r="K1" s="1255"/>
      <c r="L1" s="1255"/>
      <c r="M1" s="1255"/>
      <c r="N1" s="1255"/>
      <c r="O1" s="1255"/>
      <c r="P1" s="1255"/>
      <c r="Q1" s="1255"/>
      <c r="R1" s="1255"/>
      <c r="S1" s="1255"/>
      <c r="T1" s="1255"/>
      <c r="U1" s="1255"/>
      <c r="V1" s="1255"/>
      <c r="W1" s="1256"/>
    </row>
    <row r="2" spans="1:23">
      <c r="A2" s="844"/>
      <c r="B2" s="747">
        <v>45838</v>
      </c>
      <c r="C2" s="844"/>
      <c r="D2" s="844"/>
      <c r="E2" s="502"/>
      <c r="J2" s="1257"/>
      <c r="K2" s="1009"/>
      <c r="L2" s="1009"/>
      <c r="M2" s="1009"/>
      <c r="N2" s="1009"/>
      <c r="O2" s="1009"/>
      <c r="P2" s="1009"/>
      <c r="Q2" s="1009"/>
      <c r="R2" s="1009"/>
      <c r="S2" s="1009"/>
      <c r="T2" s="1009"/>
      <c r="U2" s="1009"/>
      <c r="V2" s="1009"/>
      <c r="W2" s="1258"/>
    </row>
    <row r="3" spans="1:23">
      <c r="B3" s="845" t="s">
        <v>146</v>
      </c>
      <c r="C3" s="845" t="s">
        <v>147</v>
      </c>
      <c r="D3" s="845" t="s">
        <v>148</v>
      </c>
      <c r="E3" s="458" t="s">
        <v>193</v>
      </c>
      <c r="F3" s="845" t="s">
        <v>194</v>
      </c>
      <c r="J3" s="1257"/>
      <c r="K3" s="1009"/>
      <c r="L3" s="1009"/>
      <c r="M3" s="1009"/>
      <c r="N3" s="1009"/>
      <c r="O3" s="1009"/>
      <c r="P3" s="1009"/>
      <c r="Q3" s="1009"/>
      <c r="R3" s="1009"/>
      <c r="S3" s="1009"/>
      <c r="T3" s="1009"/>
      <c r="U3" s="1009"/>
      <c r="V3" s="1009"/>
      <c r="W3" s="1258"/>
    </row>
    <row r="4" spans="1:23" ht="63">
      <c r="B4" s="733" t="s">
        <v>1715</v>
      </c>
      <c r="C4" s="733" t="s">
        <v>1716</v>
      </c>
      <c r="D4" s="733" t="s">
        <v>1581</v>
      </c>
      <c r="E4" s="846" t="s">
        <v>1717</v>
      </c>
      <c r="F4" s="732" t="s">
        <v>1718</v>
      </c>
      <c r="J4" s="1257"/>
      <c r="K4" s="1009"/>
      <c r="L4" s="1009"/>
      <c r="M4" s="1009"/>
      <c r="N4" s="1009"/>
      <c r="O4" s="1009"/>
      <c r="P4" s="1009"/>
      <c r="Q4" s="1009"/>
      <c r="R4" s="1009"/>
      <c r="S4" s="1009"/>
      <c r="T4" s="1009"/>
      <c r="U4" s="1009"/>
      <c r="V4" s="1009"/>
      <c r="W4" s="1258"/>
    </row>
    <row r="5" spans="1:23">
      <c r="A5" s="777">
        <v>1</v>
      </c>
      <c r="B5" s="847">
        <v>2242.2727949999999</v>
      </c>
      <c r="C5" s="848">
        <v>2.063264472778287E-3</v>
      </c>
      <c r="D5" s="458" t="s">
        <v>1674</v>
      </c>
      <c r="E5" s="849">
        <v>1.7976378822363583</v>
      </c>
      <c r="F5" s="458">
        <v>8</v>
      </c>
      <c r="J5" s="1257"/>
      <c r="K5" s="1009"/>
      <c r="L5" s="1009"/>
      <c r="M5" s="1009"/>
      <c r="N5" s="1009"/>
      <c r="O5" s="1009"/>
      <c r="P5" s="1009"/>
      <c r="Q5" s="1009"/>
      <c r="R5" s="1009"/>
      <c r="S5" s="1009"/>
      <c r="T5" s="1009"/>
      <c r="U5" s="1009"/>
      <c r="V5" s="1009"/>
      <c r="W5" s="1258"/>
    </row>
    <row r="6" spans="1:23">
      <c r="B6" s="552" t="s">
        <v>1719</v>
      </c>
      <c r="E6" s="2"/>
      <c r="J6" s="1257"/>
      <c r="K6" s="1009"/>
      <c r="L6" s="1009"/>
      <c r="M6" s="1009"/>
      <c r="N6" s="1009"/>
      <c r="O6" s="1009"/>
      <c r="P6" s="1009"/>
      <c r="Q6" s="1009"/>
      <c r="R6" s="1009"/>
      <c r="S6" s="1009"/>
      <c r="T6" s="1009"/>
      <c r="U6" s="1009"/>
      <c r="V6" s="1009"/>
      <c r="W6" s="1258"/>
    </row>
    <row r="7" spans="1:23">
      <c r="B7" s="850"/>
      <c r="J7" s="1257"/>
      <c r="K7" s="1009"/>
      <c r="L7" s="1009"/>
      <c r="M7" s="1009"/>
      <c r="N7" s="1009"/>
      <c r="O7" s="1009"/>
      <c r="P7" s="1009"/>
      <c r="Q7" s="1009"/>
      <c r="R7" s="1009"/>
      <c r="S7" s="1009"/>
      <c r="T7" s="1009"/>
      <c r="U7" s="1009"/>
      <c r="V7" s="1009"/>
      <c r="W7" s="1258"/>
    </row>
    <row r="8" spans="1:23">
      <c r="J8" s="1257"/>
      <c r="K8" s="1009"/>
      <c r="L8" s="1009"/>
      <c r="M8" s="1009"/>
      <c r="N8" s="1009"/>
      <c r="O8" s="1009"/>
      <c r="P8" s="1009"/>
      <c r="Q8" s="1009"/>
      <c r="R8" s="1009"/>
      <c r="S8" s="1009"/>
      <c r="T8" s="1009"/>
      <c r="U8" s="1009"/>
      <c r="V8" s="1009"/>
      <c r="W8" s="1258"/>
    </row>
    <row r="9" spans="1:23">
      <c r="J9" s="1257"/>
      <c r="K9" s="1009"/>
      <c r="L9" s="1009"/>
      <c r="M9" s="1009"/>
      <c r="N9" s="1009"/>
      <c r="O9" s="1009"/>
      <c r="P9" s="1009"/>
      <c r="Q9" s="1009"/>
      <c r="R9" s="1009"/>
      <c r="S9" s="1009"/>
      <c r="T9" s="1009"/>
      <c r="U9" s="1009"/>
      <c r="V9" s="1009"/>
      <c r="W9" s="1258"/>
    </row>
    <row r="10" spans="1:23">
      <c r="J10" s="1257"/>
      <c r="K10" s="1009"/>
      <c r="L10" s="1009"/>
      <c r="M10" s="1009"/>
      <c r="N10" s="1009"/>
      <c r="O10" s="1009"/>
      <c r="P10" s="1009"/>
      <c r="Q10" s="1009"/>
      <c r="R10" s="1009"/>
      <c r="S10" s="1009"/>
      <c r="T10" s="1009"/>
      <c r="U10" s="1009"/>
      <c r="V10" s="1009"/>
      <c r="W10" s="1258"/>
    </row>
    <row r="11" spans="1:23" ht="11.25" customHeight="1">
      <c r="A11" s="566" t="s">
        <v>128</v>
      </c>
      <c r="B11" s="566"/>
      <c r="C11" s="566"/>
      <c r="D11" s="566"/>
      <c r="E11" s="11"/>
      <c r="F11" s="11"/>
      <c r="J11" s="1257"/>
      <c r="K11" s="1009"/>
      <c r="L11" s="1009"/>
      <c r="M11" s="1009"/>
      <c r="N11" s="1009"/>
      <c r="O11" s="1009"/>
      <c r="P11" s="1009"/>
      <c r="Q11" s="1009"/>
      <c r="R11" s="1009"/>
      <c r="S11" s="1009"/>
      <c r="T11" s="1009"/>
      <c r="U11" s="1009"/>
      <c r="V11" s="1009"/>
      <c r="W11" s="1258"/>
    </row>
    <row r="12" spans="1:23">
      <c r="A12" s="844"/>
      <c r="B12" s="747">
        <v>45657</v>
      </c>
      <c r="C12" s="844"/>
      <c r="D12" s="844"/>
      <c r="E12" s="502"/>
      <c r="J12" s="1257"/>
      <c r="K12" s="1009"/>
      <c r="L12" s="1009"/>
      <c r="M12" s="1009"/>
      <c r="N12" s="1009"/>
      <c r="O12" s="1009"/>
      <c r="P12" s="1009"/>
      <c r="Q12" s="1009"/>
      <c r="R12" s="1009"/>
      <c r="S12" s="1009"/>
      <c r="T12" s="1009"/>
      <c r="U12" s="1009"/>
      <c r="V12" s="1009"/>
      <c r="W12" s="1258"/>
    </row>
    <row r="13" spans="1:23">
      <c r="B13" s="845" t="s">
        <v>146</v>
      </c>
      <c r="C13" s="845" t="s">
        <v>147</v>
      </c>
      <c r="D13" s="845" t="s">
        <v>148</v>
      </c>
      <c r="E13" s="458" t="s">
        <v>193</v>
      </c>
      <c r="F13" s="845" t="s">
        <v>194</v>
      </c>
      <c r="J13" s="1257"/>
      <c r="K13" s="1009"/>
      <c r="L13" s="1009"/>
      <c r="M13" s="1009"/>
      <c r="N13" s="1009"/>
      <c r="O13" s="1009"/>
      <c r="P13" s="1009"/>
      <c r="Q13" s="1009"/>
      <c r="R13" s="1009"/>
      <c r="S13" s="1009"/>
      <c r="T13" s="1009"/>
      <c r="U13" s="1009"/>
      <c r="V13" s="1009"/>
      <c r="W13" s="1258"/>
    </row>
    <row r="14" spans="1:23" ht="63.5" thickBot="1">
      <c r="B14" s="733" t="s">
        <v>1715</v>
      </c>
      <c r="C14" s="733" t="s">
        <v>1716</v>
      </c>
      <c r="D14" s="733" t="s">
        <v>1581</v>
      </c>
      <c r="E14" s="846" t="s">
        <v>1717</v>
      </c>
      <c r="F14" s="732" t="s">
        <v>1718</v>
      </c>
      <c r="J14" s="1259"/>
      <c r="K14" s="1260"/>
      <c r="L14" s="1260"/>
      <c r="M14" s="1260"/>
      <c r="N14" s="1260"/>
      <c r="O14" s="1260"/>
      <c r="P14" s="1260"/>
      <c r="Q14" s="1260"/>
      <c r="R14" s="1260"/>
      <c r="S14" s="1260"/>
      <c r="T14" s="1260"/>
      <c r="U14" s="1260"/>
      <c r="V14" s="1260"/>
      <c r="W14" s="1261"/>
    </row>
    <row r="15" spans="1:23">
      <c r="A15" s="777">
        <v>1</v>
      </c>
      <c r="B15" s="851">
        <v>1627.024592</v>
      </c>
      <c r="C15" s="852">
        <v>1.59427014916975E-3</v>
      </c>
      <c r="D15" s="845">
        <v>0</v>
      </c>
      <c r="E15" s="849">
        <v>2.5272045800153462</v>
      </c>
      <c r="F15" s="845">
        <v>8</v>
      </c>
    </row>
    <row r="16" spans="1:23">
      <c r="B16" s="552" t="s">
        <v>1719</v>
      </c>
      <c r="E16" s="2"/>
    </row>
    <row r="17" spans="3:4">
      <c r="C17" s="801"/>
    </row>
    <row r="19" spans="3:4" ht="14.5">
      <c r="C19" s="853"/>
    </row>
    <row r="20" spans="3:4">
      <c r="C20" s="854"/>
    </row>
    <row r="21" spans="3:4">
      <c r="C21" s="850"/>
    </row>
    <row r="22" spans="3:4" ht="10.5" customHeight="1">
      <c r="C22" s="855"/>
    </row>
    <row r="23" spans="3:4">
      <c r="C23" s="793"/>
    </row>
    <row r="24" spans="3:4">
      <c r="D24" s="788"/>
    </row>
    <row r="27" spans="3:4">
      <c r="C27" s="856"/>
    </row>
  </sheetData>
  <mergeCells count="1">
    <mergeCell ref="J1:W14"/>
  </mergeCells>
  <hyperlinks>
    <hyperlink ref="H1" location="Index!A1" display="Index" xr:uid="{2D98E910-9937-4261-A883-6DD08703C75D}"/>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5A3D5-823A-4340-B891-65C88549823B}">
  <dimension ref="A1:AG63"/>
  <sheetViews>
    <sheetView zoomScaleNormal="100" workbookViewId="0">
      <selection activeCell="P21" sqref="P21"/>
    </sheetView>
  </sheetViews>
  <sheetFormatPr defaultColWidth="8.7265625" defaultRowHeight="10.5"/>
  <cols>
    <col min="1" max="1" width="3" style="552" bestFit="1" customWidth="1"/>
    <col min="2" max="2" width="61.453125" style="552" bestFit="1" customWidth="1"/>
    <col min="3" max="3" width="13.81640625" style="552" bestFit="1" customWidth="1"/>
    <col min="4" max="4" width="16.453125" style="552" bestFit="1" customWidth="1"/>
    <col min="5" max="10" width="16" style="552" customWidth="1"/>
    <col min="11" max="11" width="17.54296875" style="552" customWidth="1"/>
    <col min="12" max="12" width="14.1796875" style="552" bestFit="1" customWidth="1"/>
    <col min="13" max="13" width="12" style="552" customWidth="1"/>
    <col min="14" max="14" width="9.1796875" style="552" bestFit="1" customWidth="1"/>
    <col min="15" max="15" width="13.54296875" style="552" bestFit="1" customWidth="1"/>
    <col min="16" max="16" width="13" style="552" bestFit="1" customWidth="1"/>
    <col min="17" max="19" width="9.1796875" style="552" bestFit="1" customWidth="1"/>
    <col min="20" max="33" width="16.54296875" style="552" customWidth="1"/>
    <col min="34" max="16384" width="8.7265625" style="552"/>
  </cols>
  <sheetData>
    <row r="1" spans="1:33">
      <c r="A1" s="566" t="s">
        <v>130</v>
      </c>
      <c r="B1" s="566"/>
      <c r="C1" s="11"/>
      <c r="D1" s="566"/>
      <c r="E1" s="566"/>
      <c r="F1" s="11"/>
      <c r="G1" s="566"/>
      <c r="H1" s="566"/>
      <c r="I1" s="11"/>
      <c r="J1" s="566"/>
      <c r="K1" s="566"/>
      <c r="L1" s="11"/>
      <c r="M1" s="566"/>
      <c r="N1" s="566"/>
      <c r="O1" s="11"/>
      <c r="P1" s="566"/>
      <c r="R1" s="11" t="s">
        <v>143</v>
      </c>
      <c r="T1" s="1307" t="s">
        <v>1720</v>
      </c>
      <c r="U1" s="1308"/>
      <c r="V1" s="1308"/>
      <c r="W1" s="1308"/>
      <c r="X1" s="1308"/>
      <c r="Y1" s="1308"/>
      <c r="Z1" s="1308"/>
      <c r="AA1" s="1308"/>
      <c r="AB1" s="1308"/>
      <c r="AC1" s="1308"/>
      <c r="AD1" s="1308"/>
      <c r="AE1" s="1308"/>
      <c r="AF1" s="1308"/>
      <c r="AG1" s="1309"/>
    </row>
    <row r="2" spans="1:33">
      <c r="A2" s="844"/>
      <c r="B2" s="747">
        <v>45838</v>
      </c>
      <c r="C2" s="502"/>
      <c r="D2" s="844"/>
      <c r="E2" s="844"/>
      <c r="F2" s="502"/>
      <c r="G2" s="844"/>
      <c r="H2" s="844"/>
      <c r="I2" s="502"/>
      <c r="J2" s="844"/>
      <c r="K2" s="844"/>
      <c r="L2" s="502"/>
      <c r="M2" s="844"/>
      <c r="N2" s="844"/>
      <c r="O2" s="502"/>
      <c r="P2" s="844"/>
      <c r="R2" s="502"/>
      <c r="T2" s="1310"/>
      <c r="U2" s="1311"/>
      <c r="V2" s="1311"/>
      <c r="W2" s="1311"/>
      <c r="X2" s="1311"/>
      <c r="Y2" s="1311"/>
      <c r="Z2" s="1311"/>
      <c r="AA2" s="1311"/>
      <c r="AB2" s="1311"/>
      <c r="AC2" s="1311"/>
      <c r="AD2" s="1311"/>
      <c r="AE2" s="1311"/>
      <c r="AF2" s="1311"/>
      <c r="AG2" s="1312"/>
    </row>
    <row r="3" spans="1:33">
      <c r="B3" s="857" t="s">
        <v>146</v>
      </c>
      <c r="C3" s="731" t="s">
        <v>147</v>
      </c>
      <c r="D3" s="731" t="s">
        <v>148</v>
      </c>
      <c r="E3" s="731" t="s">
        <v>193</v>
      </c>
      <c r="F3" s="731" t="s">
        <v>194</v>
      </c>
      <c r="G3" s="731" t="s">
        <v>1559</v>
      </c>
      <c r="H3" s="731" t="s">
        <v>1560</v>
      </c>
      <c r="I3" s="731" t="s">
        <v>1561</v>
      </c>
      <c r="J3" s="731" t="s">
        <v>1562</v>
      </c>
      <c r="K3" s="731" t="s">
        <v>1563</v>
      </c>
      <c r="L3" s="731" t="s">
        <v>1564</v>
      </c>
      <c r="M3" s="706" t="s">
        <v>1565</v>
      </c>
      <c r="N3" s="706" t="s">
        <v>1566</v>
      </c>
      <c r="O3" s="706" t="s">
        <v>1567</v>
      </c>
      <c r="P3" s="706" t="s">
        <v>1721</v>
      </c>
      <c r="T3" s="1310"/>
      <c r="U3" s="1311"/>
      <c r="V3" s="1311"/>
      <c r="W3" s="1311"/>
      <c r="X3" s="1311"/>
      <c r="Y3" s="1311"/>
      <c r="Z3" s="1311"/>
      <c r="AA3" s="1311"/>
      <c r="AB3" s="1311"/>
      <c r="AC3" s="1311"/>
      <c r="AD3" s="1311"/>
      <c r="AE3" s="1311"/>
      <c r="AF3" s="1311"/>
      <c r="AG3" s="1312"/>
    </row>
    <row r="4" spans="1:33">
      <c r="B4" s="1133" t="s">
        <v>1722</v>
      </c>
      <c r="C4" s="1316" t="s">
        <v>1571</v>
      </c>
      <c r="D4" s="1317"/>
      <c r="E4" s="1317"/>
      <c r="F4" s="1317"/>
      <c r="G4" s="1317"/>
      <c r="H4" s="1317"/>
      <c r="I4" s="1317"/>
      <c r="J4" s="1317"/>
      <c r="K4" s="1317"/>
      <c r="L4" s="1317"/>
      <c r="M4" s="1317"/>
      <c r="N4" s="1317"/>
      <c r="O4" s="1317"/>
      <c r="P4" s="1318"/>
      <c r="T4" s="1310"/>
      <c r="U4" s="1311"/>
      <c r="V4" s="1311"/>
      <c r="W4" s="1311"/>
      <c r="X4" s="1311"/>
      <c r="Y4" s="1311"/>
      <c r="Z4" s="1311"/>
      <c r="AA4" s="1311"/>
      <c r="AB4" s="1311"/>
      <c r="AC4" s="1311"/>
      <c r="AD4" s="1311"/>
      <c r="AE4" s="1311"/>
      <c r="AF4" s="1311"/>
      <c r="AG4" s="1312"/>
    </row>
    <row r="5" spans="1:33" ht="11.25" customHeight="1">
      <c r="B5" s="1134"/>
      <c r="C5" s="858"/>
      <c r="D5" s="1120" t="s">
        <v>1723</v>
      </c>
      <c r="E5" s="1121"/>
      <c r="F5" s="1121"/>
      <c r="G5" s="1121"/>
      <c r="H5" s="1121"/>
      <c r="I5" s="1121"/>
      <c r="J5" s="1121"/>
      <c r="K5" s="1121"/>
      <c r="L5" s="1121"/>
      <c r="M5" s="1121"/>
      <c r="N5" s="1121"/>
      <c r="O5" s="1121"/>
      <c r="P5" s="1122"/>
      <c r="T5" s="1310"/>
      <c r="U5" s="1311"/>
      <c r="V5" s="1311"/>
      <c r="W5" s="1311"/>
      <c r="X5" s="1311"/>
      <c r="Y5" s="1311"/>
      <c r="Z5" s="1311"/>
      <c r="AA5" s="1311"/>
      <c r="AB5" s="1311"/>
      <c r="AC5" s="1311"/>
      <c r="AD5" s="1311"/>
      <c r="AE5" s="1311"/>
      <c r="AF5" s="1311"/>
      <c r="AG5" s="1312"/>
    </row>
    <row r="6" spans="1:33" ht="30.65" customHeight="1">
      <c r="B6" s="1134"/>
      <c r="C6" s="858"/>
      <c r="D6" s="1120" t="s">
        <v>1724</v>
      </c>
      <c r="E6" s="1121"/>
      <c r="F6" s="1121"/>
      <c r="G6" s="1121"/>
      <c r="H6" s="1122"/>
      <c r="I6" s="1319" t="s">
        <v>1725</v>
      </c>
      <c r="J6" s="1319" t="s">
        <v>1726</v>
      </c>
      <c r="K6" s="1168" t="s">
        <v>1727</v>
      </c>
      <c r="L6" s="1133" t="s">
        <v>1584</v>
      </c>
      <c r="M6" s="1133" t="s">
        <v>1585</v>
      </c>
      <c r="N6" s="1252" t="s">
        <v>815</v>
      </c>
      <c r="O6" s="1321"/>
      <c r="P6" s="1253"/>
      <c r="T6" s="1310"/>
      <c r="U6" s="1311"/>
      <c r="V6" s="1311"/>
      <c r="W6" s="1311"/>
      <c r="X6" s="1311"/>
      <c r="Y6" s="1311"/>
      <c r="Z6" s="1311"/>
      <c r="AA6" s="1311"/>
      <c r="AB6" s="1311"/>
      <c r="AC6" s="1311"/>
      <c r="AD6" s="1311"/>
      <c r="AE6" s="1311"/>
      <c r="AF6" s="1311"/>
      <c r="AG6" s="1312"/>
    </row>
    <row r="7" spans="1:33" ht="30.65" customHeight="1">
      <c r="B7" s="1135"/>
      <c r="C7" s="858"/>
      <c r="D7" s="730" t="s">
        <v>1575</v>
      </c>
      <c r="E7" s="730" t="s">
        <v>1576</v>
      </c>
      <c r="F7" s="730" t="s">
        <v>1577</v>
      </c>
      <c r="G7" s="730" t="s">
        <v>1578</v>
      </c>
      <c r="H7" s="859" t="s">
        <v>1579</v>
      </c>
      <c r="I7" s="1320"/>
      <c r="J7" s="1320"/>
      <c r="K7" s="1169"/>
      <c r="L7" s="1135"/>
      <c r="M7" s="1135"/>
      <c r="N7" s="860"/>
      <c r="O7" s="14" t="s">
        <v>1728</v>
      </c>
      <c r="P7" s="14" t="s">
        <v>1585</v>
      </c>
      <c r="T7" s="1310"/>
      <c r="U7" s="1311"/>
      <c r="V7" s="1311"/>
      <c r="W7" s="1311"/>
      <c r="X7" s="1311"/>
      <c r="Y7" s="1311"/>
      <c r="Z7" s="1311"/>
      <c r="AA7" s="1311"/>
      <c r="AB7" s="1311"/>
      <c r="AC7" s="1311"/>
      <c r="AD7" s="1311"/>
      <c r="AE7" s="1311"/>
      <c r="AF7" s="1311"/>
      <c r="AG7" s="1312"/>
    </row>
    <row r="8" spans="1:33">
      <c r="A8" s="861">
        <v>1</v>
      </c>
      <c r="B8" s="819" t="s">
        <v>1588</v>
      </c>
      <c r="C8" s="862">
        <v>3204.7201225751792</v>
      </c>
      <c r="D8" s="862">
        <v>358.76321601177966</v>
      </c>
      <c r="E8" s="862">
        <v>357.59756674627135</v>
      </c>
      <c r="F8" s="862">
        <v>64.063539388490028</v>
      </c>
      <c r="G8" s="862">
        <v>4.2680257300000006</v>
      </c>
      <c r="H8" s="862">
        <v>1</v>
      </c>
      <c r="I8" s="862">
        <v>638.95513364729652</v>
      </c>
      <c r="J8" s="862">
        <v>99.619393007639587</v>
      </c>
      <c r="K8" s="862">
        <v>46.117821221604835</v>
      </c>
      <c r="L8" s="862">
        <v>85.421481668938966</v>
      </c>
      <c r="M8" s="862">
        <v>3.1900709135487113</v>
      </c>
      <c r="N8" s="862">
        <v>-4.8032851189346673</v>
      </c>
      <c r="O8" s="862">
        <v>-1.3323454299172883</v>
      </c>
      <c r="P8" s="862">
        <v>-2.6132142053859564</v>
      </c>
      <c r="R8" s="870"/>
      <c r="T8" s="1310"/>
      <c r="U8" s="1311"/>
      <c r="V8" s="1311"/>
      <c r="W8" s="1311"/>
      <c r="X8" s="1311"/>
      <c r="Y8" s="1311"/>
      <c r="Z8" s="1311"/>
      <c r="AA8" s="1311"/>
      <c r="AB8" s="1311"/>
      <c r="AC8" s="1311"/>
      <c r="AD8" s="1311"/>
      <c r="AE8" s="1311"/>
      <c r="AF8" s="1311"/>
      <c r="AG8" s="1312"/>
    </row>
    <row r="9" spans="1:33">
      <c r="A9" s="861">
        <v>2</v>
      </c>
      <c r="B9" s="819" t="s">
        <v>1589</v>
      </c>
      <c r="C9" s="862">
        <v>6115.8151895519486</v>
      </c>
      <c r="D9" s="862">
        <v>497.73742953540568</v>
      </c>
      <c r="E9" s="862">
        <v>259.95800739086496</v>
      </c>
      <c r="F9" s="862">
        <v>299.97336521776543</v>
      </c>
      <c r="G9" s="862">
        <v>0</v>
      </c>
      <c r="H9" s="862">
        <v>3</v>
      </c>
      <c r="I9" s="862">
        <v>220.5437398061199</v>
      </c>
      <c r="J9" s="862">
        <v>35.825831186436638</v>
      </c>
      <c r="K9" s="862">
        <v>801.2992311514796</v>
      </c>
      <c r="L9" s="862">
        <v>135.25593418774793</v>
      </c>
      <c r="M9" s="862">
        <v>33.432415514059947</v>
      </c>
      <c r="N9" s="862">
        <v>-23.339893280071649</v>
      </c>
      <c r="O9" s="862">
        <v>-3.8534616726882311</v>
      </c>
      <c r="P9" s="862">
        <v>-18.907477766011702</v>
      </c>
      <c r="R9" s="870"/>
      <c r="T9" s="1310"/>
      <c r="U9" s="1311"/>
      <c r="V9" s="1311"/>
      <c r="W9" s="1311"/>
      <c r="X9" s="1311"/>
      <c r="Y9" s="1311"/>
      <c r="Z9" s="1311"/>
      <c r="AA9" s="1311"/>
      <c r="AB9" s="1311"/>
      <c r="AC9" s="1311"/>
      <c r="AD9" s="1311"/>
      <c r="AE9" s="1311"/>
      <c r="AF9" s="1311"/>
      <c r="AG9" s="1312"/>
    </row>
    <row r="10" spans="1:33">
      <c r="A10" s="861">
        <v>3</v>
      </c>
      <c r="B10" s="819" t="s">
        <v>1595</v>
      </c>
      <c r="C10" s="862">
        <v>49398.413534250874</v>
      </c>
      <c r="D10" s="862">
        <v>5418.2404027250286</v>
      </c>
      <c r="E10" s="862">
        <v>1549.1702018739509</v>
      </c>
      <c r="F10" s="862">
        <v>587.65857436113561</v>
      </c>
      <c r="G10" s="862">
        <v>1.9753171564244243</v>
      </c>
      <c r="H10" s="862">
        <v>1</v>
      </c>
      <c r="I10" s="862">
        <v>4738.1276525099074</v>
      </c>
      <c r="J10" s="862">
        <v>561.31561741888117</v>
      </c>
      <c r="K10" s="862">
        <v>2256.6012261877549</v>
      </c>
      <c r="L10" s="862">
        <v>805.61184765829955</v>
      </c>
      <c r="M10" s="862">
        <v>79.171547546555203</v>
      </c>
      <c r="N10" s="862">
        <v>-118.56116254973479</v>
      </c>
      <c r="O10" s="862">
        <v>-15.986171001744415</v>
      </c>
      <c r="P10" s="862">
        <v>-95.389615003179586</v>
      </c>
      <c r="R10" s="870"/>
      <c r="T10" s="1310"/>
      <c r="U10" s="1311"/>
      <c r="V10" s="1311"/>
      <c r="W10" s="1311"/>
      <c r="X10" s="1311"/>
      <c r="Y10" s="1311"/>
      <c r="Z10" s="1311"/>
      <c r="AA10" s="1311"/>
      <c r="AB10" s="1311"/>
      <c r="AC10" s="1311"/>
      <c r="AD10" s="1311"/>
      <c r="AE10" s="1311"/>
      <c r="AF10" s="1311"/>
      <c r="AG10" s="1312"/>
    </row>
    <row r="11" spans="1:33">
      <c r="A11" s="861">
        <v>4</v>
      </c>
      <c r="B11" s="819" t="s">
        <v>1620</v>
      </c>
      <c r="C11" s="862">
        <v>19966.060424369582</v>
      </c>
      <c r="D11" s="862">
        <v>1611.5928264295512</v>
      </c>
      <c r="E11" s="862">
        <v>1731.8495338114908</v>
      </c>
      <c r="F11" s="862">
        <v>2446.442805800787</v>
      </c>
      <c r="G11" s="862">
        <v>84.452629000000002</v>
      </c>
      <c r="H11" s="862">
        <v>5</v>
      </c>
      <c r="I11" s="862">
        <v>2242.3879116426288</v>
      </c>
      <c r="J11" s="862">
        <v>173.28042819777667</v>
      </c>
      <c r="K11" s="862">
        <v>3459.6694552014237</v>
      </c>
      <c r="L11" s="862">
        <v>543.6141904316961</v>
      </c>
      <c r="M11" s="862">
        <v>50.435992873986621</v>
      </c>
      <c r="N11" s="862">
        <v>-31.063899270965056</v>
      </c>
      <c r="O11" s="862">
        <v>-7.3064373996379244</v>
      </c>
      <c r="P11" s="862">
        <v>-21.627906396978439</v>
      </c>
      <c r="R11" s="870"/>
      <c r="T11" s="1310"/>
      <c r="U11" s="1311"/>
      <c r="V11" s="1311"/>
      <c r="W11" s="1311"/>
      <c r="X11" s="1311"/>
      <c r="Y11" s="1311"/>
      <c r="Z11" s="1311"/>
      <c r="AA11" s="1311"/>
      <c r="AB11" s="1311"/>
      <c r="AC11" s="1311"/>
      <c r="AD11" s="1311"/>
      <c r="AE11" s="1311"/>
      <c r="AF11" s="1311"/>
      <c r="AG11" s="1312"/>
    </row>
    <row r="12" spans="1:33">
      <c r="A12" s="861">
        <v>5</v>
      </c>
      <c r="B12" s="819" t="s">
        <v>1625</v>
      </c>
      <c r="C12" s="862">
        <v>2686.619966600912</v>
      </c>
      <c r="D12" s="862">
        <v>76.587896271621659</v>
      </c>
      <c r="E12" s="862">
        <v>32.696321697442578</v>
      </c>
      <c r="F12" s="862">
        <v>1.4486370665815025</v>
      </c>
      <c r="G12" s="862">
        <v>0</v>
      </c>
      <c r="H12" s="862">
        <v>2</v>
      </c>
      <c r="I12" s="862">
        <v>1.8380895147992669</v>
      </c>
      <c r="J12" s="862">
        <v>15.553285042234386</v>
      </c>
      <c r="K12" s="862">
        <v>93.341480478612084</v>
      </c>
      <c r="L12" s="862">
        <v>21.641663131493651</v>
      </c>
      <c r="M12" s="862">
        <v>0.22459385917149444</v>
      </c>
      <c r="N12" s="862">
        <v>-1.3740128765440849</v>
      </c>
      <c r="O12" s="862">
        <v>-9.2156727250005746E-2</v>
      </c>
      <c r="P12" s="862">
        <v>-0.14941901737259031</v>
      </c>
      <c r="R12" s="870"/>
      <c r="T12" s="1310"/>
      <c r="U12" s="1311"/>
      <c r="V12" s="1311"/>
      <c r="W12" s="1311"/>
      <c r="X12" s="1311"/>
      <c r="Y12" s="1311"/>
      <c r="Z12" s="1311"/>
      <c r="AA12" s="1311"/>
      <c r="AB12" s="1311"/>
      <c r="AC12" s="1311"/>
      <c r="AD12" s="1311"/>
      <c r="AE12" s="1311"/>
      <c r="AF12" s="1311"/>
      <c r="AG12" s="1312"/>
    </row>
    <row r="13" spans="1:33">
      <c r="A13" s="861">
        <v>6</v>
      </c>
      <c r="B13" s="819" t="s">
        <v>1626</v>
      </c>
      <c r="C13" s="862">
        <v>8937.8675207055603</v>
      </c>
      <c r="D13" s="862">
        <v>2302.4261370622212</v>
      </c>
      <c r="E13" s="862">
        <v>658.01793355726056</v>
      </c>
      <c r="F13" s="862">
        <v>488.79665510533363</v>
      </c>
      <c r="G13" s="862">
        <v>2.2236170875268817</v>
      </c>
      <c r="H13" s="862">
        <v>2</v>
      </c>
      <c r="I13" s="862">
        <v>2991.8599649659172</v>
      </c>
      <c r="J13" s="862">
        <v>115.79111958114584</v>
      </c>
      <c r="K13" s="862">
        <v>343.81325826527939</v>
      </c>
      <c r="L13" s="862">
        <v>345.76039115531182</v>
      </c>
      <c r="M13" s="862">
        <v>10.757210083219496</v>
      </c>
      <c r="N13" s="862">
        <v>-74.404288870795867</v>
      </c>
      <c r="O13" s="862">
        <v>-7.0646813512177502</v>
      </c>
      <c r="P13" s="862">
        <v>-63.647078787576362</v>
      </c>
      <c r="R13" s="870"/>
      <c r="T13" s="1310"/>
      <c r="U13" s="1311"/>
      <c r="V13" s="1311"/>
      <c r="W13" s="1311"/>
      <c r="X13" s="1311"/>
      <c r="Y13" s="1311"/>
      <c r="Z13" s="1311"/>
      <c r="AA13" s="1311"/>
      <c r="AB13" s="1311"/>
      <c r="AC13" s="1311"/>
      <c r="AD13" s="1311"/>
      <c r="AE13" s="1311"/>
      <c r="AF13" s="1311"/>
      <c r="AG13" s="1312"/>
    </row>
    <row r="14" spans="1:33">
      <c r="A14" s="861">
        <v>7</v>
      </c>
      <c r="B14" s="819" t="s">
        <v>1630</v>
      </c>
      <c r="C14" s="862">
        <v>37401.535560495489</v>
      </c>
      <c r="D14" s="862">
        <v>2382.8328817448892</v>
      </c>
      <c r="E14" s="862">
        <v>714.40683643606519</v>
      </c>
      <c r="F14" s="862">
        <v>332.81957359012904</v>
      </c>
      <c r="G14" s="862">
        <v>3.6819350731832183</v>
      </c>
      <c r="H14" s="862">
        <v>1</v>
      </c>
      <c r="I14" s="862">
        <v>2233.6236307139552</v>
      </c>
      <c r="J14" s="862">
        <v>680.52809345501112</v>
      </c>
      <c r="K14" s="862">
        <v>519.58950267530338</v>
      </c>
      <c r="L14" s="862">
        <v>405.22319801667533</v>
      </c>
      <c r="M14" s="862">
        <v>27.190949161160631</v>
      </c>
      <c r="N14" s="862">
        <v>-68.694335019977103</v>
      </c>
      <c r="O14" s="862">
        <v>-9.7673213315301943</v>
      </c>
      <c r="P14" s="862">
        <v>-53.503385858816472</v>
      </c>
      <c r="R14" s="870"/>
      <c r="T14" s="1310"/>
      <c r="U14" s="1311"/>
      <c r="V14" s="1311"/>
      <c r="W14" s="1311"/>
      <c r="X14" s="1311"/>
      <c r="Y14" s="1311"/>
      <c r="Z14" s="1311"/>
      <c r="AA14" s="1311"/>
      <c r="AB14" s="1311"/>
      <c r="AC14" s="1311"/>
      <c r="AD14" s="1311"/>
      <c r="AE14" s="1311"/>
      <c r="AF14" s="1311"/>
      <c r="AG14" s="1312"/>
    </row>
    <row r="15" spans="1:33">
      <c r="A15" s="861">
        <v>8</v>
      </c>
      <c r="B15" s="819" t="s">
        <v>1631</v>
      </c>
      <c r="C15" s="862">
        <v>22671.978487745258</v>
      </c>
      <c r="D15" s="862">
        <v>1837.6156355256521</v>
      </c>
      <c r="E15" s="862">
        <v>1089.4191238610724</v>
      </c>
      <c r="F15" s="862">
        <v>442.85985878939266</v>
      </c>
      <c r="G15" s="862">
        <v>0.40827278762966757</v>
      </c>
      <c r="H15" s="862">
        <v>4</v>
      </c>
      <c r="I15" s="862">
        <v>1189.1162457144819</v>
      </c>
      <c r="J15" s="862">
        <v>638.66697918669092</v>
      </c>
      <c r="K15" s="862">
        <v>1542.5196660625734</v>
      </c>
      <c r="L15" s="862">
        <v>182.21486489886033</v>
      </c>
      <c r="M15" s="862">
        <v>18.770203063316075</v>
      </c>
      <c r="N15" s="862">
        <v>-20.191515375136103</v>
      </c>
      <c r="O15" s="862">
        <v>-2.2857956443287066</v>
      </c>
      <c r="P15" s="862">
        <v>-15.421312311820028</v>
      </c>
      <c r="R15" s="870"/>
      <c r="T15" s="1310"/>
      <c r="U15" s="1311"/>
      <c r="V15" s="1311"/>
      <c r="W15" s="1311"/>
      <c r="X15" s="1311"/>
      <c r="Y15" s="1311"/>
      <c r="Z15" s="1311"/>
      <c r="AA15" s="1311"/>
      <c r="AB15" s="1311"/>
      <c r="AC15" s="1311"/>
      <c r="AD15" s="1311"/>
      <c r="AE15" s="1311"/>
      <c r="AF15" s="1311"/>
      <c r="AG15" s="1312"/>
    </row>
    <row r="16" spans="1:33" s="2" customFormat="1">
      <c r="A16" s="861">
        <v>9</v>
      </c>
      <c r="B16" s="60" t="s">
        <v>1637</v>
      </c>
      <c r="C16" s="862">
        <v>2267.246946380415</v>
      </c>
      <c r="D16" s="862">
        <v>74.769472202037775</v>
      </c>
      <c r="E16" s="862">
        <v>47.054996409584902</v>
      </c>
      <c r="F16" s="862">
        <v>2.1177347559541069</v>
      </c>
      <c r="G16" s="862">
        <v>0</v>
      </c>
      <c r="H16" s="862">
        <v>2</v>
      </c>
      <c r="I16" s="862">
        <v>26.437548354375132</v>
      </c>
      <c r="J16" s="862">
        <v>56.906990997061939</v>
      </c>
      <c r="K16" s="862">
        <v>41.597664016139724</v>
      </c>
      <c r="L16" s="862">
        <v>18.386968166961729</v>
      </c>
      <c r="M16" s="862">
        <v>7.2821432902365775</v>
      </c>
      <c r="N16" s="862">
        <v>-3.40414046359485</v>
      </c>
      <c r="O16" s="862">
        <v>-0.19937955074859573</v>
      </c>
      <c r="P16" s="862">
        <v>-3.1219971733582725</v>
      </c>
      <c r="Q16" s="552"/>
      <c r="R16" s="870"/>
      <c r="S16" s="552"/>
      <c r="T16" s="1310"/>
      <c r="U16" s="1311"/>
      <c r="V16" s="1311"/>
      <c r="W16" s="1311"/>
      <c r="X16" s="1311"/>
      <c r="Y16" s="1311"/>
      <c r="Z16" s="1311"/>
      <c r="AA16" s="1311"/>
      <c r="AB16" s="1311"/>
      <c r="AC16" s="1311"/>
      <c r="AD16" s="1311"/>
      <c r="AE16" s="1311"/>
      <c r="AF16" s="1311"/>
      <c r="AG16" s="1312"/>
    </row>
    <row r="17" spans="1:33">
      <c r="A17" s="861">
        <v>10</v>
      </c>
      <c r="B17" s="819" t="s">
        <v>1729</v>
      </c>
      <c r="C17" s="862">
        <v>15953.791819399998</v>
      </c>
      <c r="D17" s="862">
        <v>597.89808299137121</v>
      </c>
      <c r="E17" s="862">
        <v>273.44344150343653</v>
      </c>
      <c r="F17" s="862">
        <v>115.47880344700269</v>
      </c>
      <c r="G17" s="862">
        <v>0.70936789999999994</v>
      </c>
      <c r="H17" s="862">
        <v>2</v>
      </c>
      <c r="I17" s="862">
        <v>559.60909105899043</v>
      </c>
      <c r="J17" s="862">
        <v>202.39689726198608</v>
      </c>
      <c r="K17" s="862">
        <v>225.52370752083431</v>
      </c>
      <c r="L17" s="862">
        <v>110.86507605495586</v>
      </c>
      <c r="M17" s="862">
        <v>8.1092616106053228</v>
      </c>
      <c r="N17" s="862">
        <v>-18.627793516467261</v>
      </c>
      <c r="O17" s="862">
        <v>-2.500335316358929</v>
      </c>
      <c r="P17" s="862">
        <v>-14.518531905861938</v>
      </c>
      <c r="R17" s="870"/>
      <c r="T17" s="1310"/>
      <c r="U17" s="1311"/>
      <c r="V17" s="1311"/>
      <c r="W17" s="1311"/>
      <c r="X17" s="1311"/>
      <c r="Y17" s="1311"/>
      <c r="Z17" s="1311"/>
      <c r="AA17" s="1311"/>
      <c r="AB17" s="1311"/>
      <c r="AC17" s="1311"/>
      <c r="AD17" s="1311"/>
      <c r="AE17" s="1311"/>
      <c r="AF17" s="1311"/>
      <c r="AG17" s="1312"/>
    </row>
    <row r="18" spans="1:33">
      <c r="A18" s="861">
        <v>11</v>
      </c>
      <c r="B18" s="819" t="s">
        <v>1730</v>
      </c>
      <c r="C18" s="862">
        <v>6458.0202908200054</v>
      </c>
      <c r="D18" s="862">
        <v>1003.4349661709164</v>
      </c>
      <c r="E18" s="862">
        <v>698.47030664093654</v>
      </c>
      <c r="F18" s="862">
        <v>754.90196338255748</v>
      </c>
      <c r="G18" s="862">
        <v>46.518006297995413</v>
      </c>
      <c r="H18" s="862">
        <v>1</v>
      </c>
      <c r="I18" s="862">
        <v>2392.4342576903432</v>
      </c>
      <c r="J18" s="862">
        <v>83.705330817437186</v>
      </c>
      <c r="K18" s="862">
        <v>27.185653984630729</v>
      </c>
      <c r="L18" s="862">
        <v>216.27662756670065</v>
      </c>
      <c r="M18" s="862">
        <v>10.900441783421156</v>
      </c>
      <c r="N18" s="862">
        <v>-29.272164354959308</v>
      </c>
      <c r="O18" s="862">
        <v>-6.5236942894812264</v>
      </c>
      <c r="P18" s="862">
        <v>-19.37172257153815</v>
      </c>
      <c r="R18" s="870"/>
      <c r="T18" s="1310"/>
      <c r="U18" s="1311"/>
      <c r="V18" s="1311"/>
      <c r="W18" s="1311"/>
      <c r="X18" s="1311"/>
      <c r="Y18" s="1311"/>
      <c r="Z18" s="1311"/>
      <c r="AA18" s="1311"/>
      <c r="AB18" s="1311"/>
      <c r="AC18" s="1311"/>
      <c r="AD18" s="1311"/>
      <c r="AE18" s="1311"/>
      <c r="AF18" s="1311"/>
      <c r="AG18" s="1312"/>
    </row>
    <row r="19" spans="1:33">
      <c r="A19" s="861">
        <v>12</v>
      </c>
      <c r="B19" s="819" t="s">
        <v>1731</v>
      </c>
      <c r="C19" s="862">
        <v>13546.852337289998</v>
      </c>
      <c r="D19" s="862">
        <v>1253.5018746929743</v>
      </c>
      <c r="E19" s="862">
        <v>386.78515424617268</v>
      </c>
      <c r="F19" s="862">
        <v>149.31556266320788</v>
      </c>
      <c r="G19" s="862">
        <v>1.03801469</v>
      </c>
      <c r="H19" s="862">
        <v>2</v>
      </c>
      <c r="I19" s="862">
        <v>1254.585244607752</v>
      </c>
      <c r="J19" s="862">
        <v>444.41102639169384</v>
      </c>
      <c r="K19" s="862">
        <v>90.644335292909133</v>
      </c>
      <c r="L19" s="862">
        <v>150.57668637117763</v>
      </c>
      <c r="M19" s="862">
        <v>4.728875838848289</v>
      </c>
      <c r="N19" s="862">
        <v>-26.108190440027919</v>
      </c>
      <c r="O19" s="862">
        <v>-2.9503755000805074</v>
      </c>
      <c r="P19" s="862">
        <v>-21.37931460117963</v>
      </c>
      <c r="R19" s="870"/>
      <c r="T19" s="1310"/>
      <c r="U19" s="1311"/>
      <c r="V19" s="1311"/>
      <c r="W19" s="1311"/>
      <c r="X19" s="1311"/>
      <c r="Y19" s="1311"/>
      <c r="Z19" s="1311"/>
      <c r="AA19" s="1311"/>
      <c r="AB19" s="1311"/>
      <c r="AC19" s="1311"/>
      <c r="AD19" s="1311"/>
      <c r="AE19" s="1311"/>
      <c r="AF19" s="1311"/>
      <c r="AG19" s="1312"/>
    </row>
    <row r="20" spans="1:33">
      <c r="A20" s="861">
        <v>13</v>
      </c>
      <c r="B20" s="819" t="s">
        <v>1732</v>
      </c>
      <c r="C20" s="862">
        <v>1800.7248781200005</v>
      </c>
      <c r="D20" s="862">
        <v>100.95784604877367</v>
      </c>
      <c r="E20" s="862">
        <v>120.34654553799176</v>
      </c>
      <c r="F20" s="862">
        <v>758.19671265000011</v>
      </c>
      <c r="G20" s="862">
        <v>70.134400429999985</v>
      </c>
      <c r="H20" s="862">
        <v>4</v>
      </c>
      <c r="I20" s="862">
        <v>1034.392835560172</v>
      </c>
      <c r="J20" s="862">
        <v>0.23824188185709155</v>
      </c>
      <c r="K20" s="862">
        <v>15.004427224736483</v>
      </c>
      <c r="L20" s="862">
        <v>4.0209700344116667E-3</v>
      </c>
      <c r="M20" s="862">
        <v>0.29075546921754808</v>
      </c>
      <c r="N20" s="862">
        <v>-0.29076907921754808</v>
      </c>
      <c r="O20" s="862">
        <v>-2.409821204290426E-4</v>
      </c>
      <c r="P20" s="862">
        <v>-1.361E-5</v>
      </c>
      <c r="R20" s="870"/>
      <c r="T20" s="1310"/>
      <c r="U20" s="1311"/>
      <c r="V20" s="1311"/>
      <c r="W20" s="1311"/>
      <c r="X20" s="1311"/>
      <c r="Y20" s="1311"/>
      <c r="Z20" s="1311"/>
      <c r="AA20" s="1311"/>
      <c r="AB20" s="1311"/>
      <c r="AC20" s="1311"/>
      <c r="AD20" s="1311"/>
      <c r="AE20" s="1311"/>
      <c r="AF20" s="1311"/>
      <c r="AG20" s="1312"/>
    </row>
    <row r="21" spans="1:33">
      <c r="A21" s="861">
        <v>14</v>
      </c>
      <c r="B21" s="819" t="s">
        <v>1733</v>
      </c>
      <c r="C21" s="862">
        <v>257.00171980000005</v>
      </c>
      <c r="D21" s="862">
        <v>26.67476099896065</v>
      </c>
      <c r="E21" s="862">
        <v>18.856202489278115</v>
      </c>
      <c r="F21" s="862">
        <v>49.514929619999997</v>
      </c>
      <c r="G21" s="862">
        <v>0.95531686000000016</v>
      </c>
      <c r="H21" s="862">
        <v>1</v>
      </c>
      <c r="I21" s="862">
        <v>88.012969699771418</v>
      </c>
      <c r="J21" s="862">
        <v>7.6439447124604332</v>
      </c>
      <c r="K21" s="862">
        <v>0.34429555600686862</v>
      </c>
      <c r="L21" s="862">
        <v>3.4944071138385175</v>
      </c>
      <c r="M21" s="862">
        <v>0.17879068026617476</v>
      </c>
      <c r="N21" s="862">
        <v>-0.48805991661167564</v>
      </c>
      <c r="O21" s="862">
        <v>-0.13001063915843569</v>
      </c>
      <c r="P21" s="862">
        <v>-0.30926923634550091</v>
      </c>
      <c r="R21" s="870"/>
      <c r="T21" s="1310"/>
      <c r="U21" s="1311"/>
      <c r="V21" s="1311"/>
      <c r="W21" s="1311"/>
      <c r="X21" s="1311"/>
      <c r="Y21" s="1311"/>
      <c r="Z21" s="1311"/>
      <c r="AA21" s="1311"/>
      <c r="AB21" s="1311"/>
      <c r="AC21" s="1311"/>
      <c r="AD21" s="1311"/>
      <c r="AE21" s="1311"/>
      <c r="AF21" s="1311"/>
      <c r="AG21" s="1312"/>
    </row>
    <row r="22" spans="1:33">
      <c r="A22" s="861">
        <v>15</v>
      </c>
      <c r="B22" s="819" t="s">
        <v>1734</v>
      </c>
      <c r="C22" s="862">
        <v>6098.8824830299927</v>
      </c>
      <c r="D22" s="862">
        <v>213.64128059285056</v>
      </c>
      <c r="E22" s="862">
        <v>201.61168468215359</v>
      </c>
      <c r="F22" s="862">
        <v>224.82235827611606</v>
      </c>
      <c r="G22" s="862">
        <v>18.91256539276549</v>
      </c>
      <c r="H22" s="862">
        <v>3</v>
      </c>
      <c r="I22" s="862">
        <v>534.36464774403464</v>
      </c>
      <c r="J22" s="862">
        <v>96.593051063712963</v>
      </c>
      <c r="K22" s="862">
        <v>29.030190136137971</v>
      </c>
      <c r="L22" s="862">
        <v>78.781010613920145</v>
      </c>
      <c r="M22" s="862">
        <v>2.3951851626739162</v>
      </c>
      <c r="N22" s="862">
        <v>-4.1751608472210417</v>
      </c>
      <c r="O22" s="862">
        <v>-1.9602436464332631</v>
      </c>
      <c r="P22" s="862">
        <v>-1.7799756845471251</v>
      </c>
      <c r="R22" s="870"/>
      <c r="T22" s="1310"/>
      <c r="U22" s="1311"/>
      <c r="V22" s="1311"/>
      <c r="W22" s="1311"/>
      <c r="X22" s="1311"/>
      <c r="Y22" s="1311"/>
      <c r="Z22" s="1311"/>
      <c r="AA22" s="1311"/>
      <c r="AB22" s="1311"/>
      <c r="AC22" s="1311"/>
      <c r="AD22" s="1311"/>
      <c r="AE22" s="1311"/>
      <c r="AF22" s="1311"/>
      <c r="AG22" s="1312"/>
    </row>
    <row r="23" spans="1:33">
      <c r="A23" s="861">
        <v>16</v>
      </c>
      <c r="B23" s="819" t="s">
        <v>1735</v>
      </c>
      <c r="C23" s="862">
        <v>786.4952810499999</v>
      </c>
      <c r="D23" s="862">
        <v>68.311179047139774</v>
      </c>
      <c r="E23" s="862">
        <v>32.921598375100039</v>
      </c>
      <c r="F23" s="862">
        <v>6.4827929962681736</v>
      </c>
      <c r="G23" s="862">
        <v>1.3336994</v>
      </c>
      <c r="H23" s="862">
        <v>2</v>
      </c>
      <c r="I23" s="862">
        <v>67.372464000505417</v>
      </c>
      <c r="J23" s="862">
        <v>23.506516986142962</v>
      </c>
      <c r="K23" s="862">
        <v>18.170288831859654</v>
      </c>
      <c r="L23" s="862">
        <v>17.58632826087468</v>
      </c>
      <c r="M23" s="862">
        <v>0.45191986473742118</v>
      </c>
      <c r="N23" s="862">
        <v>-0.66326849009886468</v>
      </c>
      <c r="O23" s="862">
        <v>-0.30490527841742848</v>
      </c>
      <c r="P23" s="862">
        <v>-0.2113486253614435</v>
      </c>
      <c r="R23" s="870"/>
      <c r="T23" s="1310"/>
      <c r="U23" s="1311"/>
      <c r="V23" s="1311"/>
      <c r="W23" s="1311"/>
      <c r="X23" s="1311"/>
      <c r="Y23" s="1311"/>
      <c r="Z23" s="1311"/>
      <c r="AA23" s="1311"/>
      <c r="AB23" s="1311"/>
      <c r="AC23" s="1311"/>
      <c r="AD23" s="1311"/>
      <c r="AE23" s="1311"/>
      <c r="AF23" s="1311"/>
      <c r="AG23" s="1312"/>
    </row>
    <row r="24" spans="1:33">
      <c r="A24" s="861">
        <v>17</v>
      </c>
      <c r="B24" s="863" t="s">
        <v>1736</v>
      </c>
      <c r="C24" s="876">
        <v>1343.2054468399999</v>
      </c>
      <c r="D24" s="876">
        <v>40.918116496850594</v>
      </c>
      <c r="E24" s="876">
        <v>54.458194929067879</v>
      </c>
      <c r="F24" s="876">
        <v>81.440428164150902</v>
      </c>
      <c r="G24" s="876">
        <v>4.35011832</v>
      </c>
      <c r="H24" s="876">
        <v>6</v>
      </c>
      <c r="I24" s="876">
        <v>146.00866256738098</v>
      </c>
      <c r="J24" s="876">
        <v>9.8886346188161003</v>
      </c>
      <c r="K24" s="876">
        <v>25.269560723872367</v>
      </c>
      <c r="L24" s="876">
        <v>33.861485913694708</v>
      </c>
      <c r="M24" s="911">
        <v>0.47264143890099125</v>
      </c>
      <c r="N24" s="910">
        <v>-1.3671341014708562</v>
      </c>
      <c r="O24" s="910">
        <v>-0.29790691518496365</v>
      </c>
      <c r="P24" s="910">
        <v>-0.89449266256986493</v>
      </c>
      <c r="R24" s="870"/>
      <c r="T24" s="1310"/>
      <c r="U24" s="1311"/>
      <c r="V24" s="1311"/>
      <c r="W24" s="1311"/>
      <c r="X24" s="1311"/>
      <c r="Y24" s="1311"/>
      <c r="Z24" s="1311"/>
      <c r="AA24" s="1311"/>
      <c r="AB24" s="1311"/>
      <c r="AC24" s="1311"/>
      <c r="AD24" s="1311"/>
      <c r="AE24" s="1311"/>
      <c r="AF24" s="1311"/>
      <c r="AG24" s="1312"/>
    </row>
    <row r="25" spans="1:33">
      <c r="A25" s="861">
        <v>18</v>
      </c>
      <c r="B25" s="864" t="s">
        <v>1737</v>
      </c>
      <c r="C25" s="875">
        <v>370153.6179936229</v>
      </c>
      <c r="D25" s="875">
        <v>738.23234644386071</v>
      </c>
      <c r="E25" s="875">
        <v>191.42355711086489</v>
      </c>
      <c r="F25" s="875">
        <v>9782.2813397070368</v>
      </c>
      <c r="G25" s="875">
        <v>0.4734826468561989</v>
      </c>
      <c r="H25" s="875">
        <v>18.517528249457335</v>
      </c>
      <c r="I25" s="875">
        <v>3921.0190799999596</v>
      </c>
      <c r="J25" s="875">
        <v>6680.3450900022817</v>
      </c>
      <c r="K25" s="875">
        <v>111.04655590637783</v>
      </c>
      <c r="L25" s="875">
        <v>1155.2935427953357</v>
      </c>
      <c r="M25" s="875">
        <v>66.077124281576729</v>
      </c>
      <c r="N25" s="865">
        <v>21.904208564697047</v>
      </c>
      <c r="O25" s="865">
        <v>10.335238129790364</v>
      </c>
      <c r="P25" s="865">
        <v>10.230033382194756</v>
      </c>
      <c r="R25" s="870"/>
      <c r="T25" s="1310"/>
      <c r="U25" s="1311"/>
      <c r="V25" s="1311"/>
      <c r="W25" s="1311"/>
      <c r="X25" s="1311"/>
      <c r="Y25" s="1311"/>
      <c r="Z25" s="1311"/>
      <c r="AA25" s="1311"/>
      <c r="AB25" s="1311"/>
      <c r="AC25" s="1311"/>
      <c r="AD25" s="1311"/>
      <c r="AE25" s="1311"/>
      <c r="AF25" s="1311"/>
      <c r="AG25" s="1312"/>
    </row>
    <row r="26" spans="1:33">
      <c r="A26" s="861">
        <v>19</v>
      </c>
      <c r="B26" s="819" t="s">
        <v>1738</v>
      </c>
      <c r="C26" s="865">
        <v>64061.084938649787</v>
      </c>
      <c r="D26" s="865">
        <v>4086.007584189324</v>
      </c>
      <c r="E26" s="865">
        <v>714.92844661863376</v>
      </c>
      <c r="F26" s="865">
        <v>115.80443382531769</v>
      </c>
      <c r="G26" s="865">
        <v>0.93668880211231198</v>
      </c>
      <c r="H26" s="865">
        <v>3.3273835048256912</v>
      </c>
      <c r="I26" s="865">
        <v>876.83767452167729</v>
      </c>
      <c r="J26" s="865">
        <v>3439.3018434009123</v>
      </c>
      <c r="K26" s="865">
        <v>601.53763551279769</v>
      </c>
      <c r="L26" s="865">
        <v>466.01885782923193</v>
      </c>
      <c r="M26" s="865">
        <v>37.068630842306511</v>
      </c>
      <c r="N26" s="865">
        <v>5.709691205017001</v>
      </c>
      <c r="O26" s="865">
        <v>0.98758332077785638</v>
      </c>
      <c r="P26" s="865">
        <v>4.0614975243921192</v>
      </c>
      <c r="R26" s="870"/>
      <c r="T26" s="1310"/>
      <c r="U26" s="1311"/>
      <c r="V26" s="1311"/>
      <c r="W26" s="1311"/>
      <c r="X26" s="1311"/>
      <c r="Y26" s="1311"/>
      <c r="Z26" s="1311"/>
      <c r="AA26" s="1311"/>
      <c r="AB26" s="1311"/>
      <c r="AC26" s="1311"/>
      <c r="AD26" s="1311"/>
      <c r="AE26" s="1311"/>
      <c r="AF26" s="1311"/>
      <c r="AG26" s="1312"/>
    </row>
    <row r="27" spans="1:33">
      <c r="A27" s="866">
        <v>20</v>
      </c>
      <c r="B27" s="864" t="s">
        <v>1739</v>
      </c>
      <c r="C27" s="877">
        <v>2</v>
      </c>
      <c r="D27" s="867"/>
      <c r="E27" s="867"/>
      <c r="F27" s="867"/>
      <c r="G27" s="867"/>
      <c r="H27" s="867"/>
      <c r="I27" s="867"/>
      <c r="J27" s="867"/>
      <c r="K27" s="867"/>
      <c r="L27" s="867"/>
      <c r="M27" s="867"/>
      <c r="N27" s="868"/>
      <c r="O27" s="869"/>
      <c r="P27" s="868"/>
      <c r="T27" s="1310"/>
      <c r="U27" s="1311"/>
      <c r="V27" s="1311"/>
      <c r="W27" s="1311"/>
      <c r="X27" s="1311"/>
      <c r="Y27" s="1311"/>
      <c r="Z27" s="1311"/>
      <c r="AA27" s="1311"/>
      <c r="AB27" s="1311"/>
      <c r="AC27" s="1311"/>
      <c r="AD27" s="1311"/>
      <c r="AE27" s="1311"/>
      <c r="AF27" s="1311"/>
      <c r="AG27" s="1312"/>
    </row>
    <row r="28" spans="1:33">
      <c r="G28" s="870"/>
      <c r="H28" s="788"/>
      <c r="I28" s="870"/>
      <c r="J28" s="870"/>
      <c r="K28" s="870"/>
      <c r="L28" s="570"/>
      <c r="T28" s="1310"/>
      <c r="U28" s="1311"/>
      <c r="V28" s="1311"/>
      <c r="W28" s="1311"/>
      <c r="X28" s="1311"/>
      <c r="Y28" s="1311"/>
      <c r="Z28" s="1311"/>
      <c r="AA28" s="1311"/>
      <c r="AB28" s="1311"/>
      <c r="AC28" s="1311"/>
      <c r="AD28" s="1311"/>
      <c r="AE28" s="1311"/>
      <c r="AF28" s="1311"/>
      <c r="AG28" s="1312"/>
    </row>
    <row r="29" spans="1:33">
      <c r="C29" s="929"/>
      <c r="D29" s="870"/>
      <c r="G29" s="870"/>
      <c r="H29" s="788"/>
      <c r="I29" s="788"/>
      <c r="J29" s="788"/>
      <c r="K29" s="788"/>
      <c r="L29" s="871"/>
      <c r="M29" s="872"/>
      <c r="N29" s="872"/>
      <c r="O29" s="872"/>
      <c r="T29" s="1310"/>
      <c r="U29" s="1311"/>
      <c r="V29" s="1311"/>
      <c r="W29" s="1311"/>
      <c r="X29" s="1311"/>
      <c r="Y29" s="1311"/>
      <c r="Z29" s="1311"/>
      <c r="AA29" s="1311"/>
      <c r="AB29" s="1311"/>
      <c r="AC29" s="1311"/>
      <c r="AD29" s="1311"/>
      <c r="AE29" s="1311"/>
      <c r="AF29" s="1311"/>
      <c r="AG29" s="1312"/>
    </row>
    <row r="30" spans="1:33">
      <c r="G30" s="870"/>
      <c r="H30" s="788"/>
      <c r="I30" s="870"/>
      <c r="J30" s="870"/>
      <c r="K30" s="870"/>
      <c r="M30" s="788"/>
      <c r="N30" s="788"/>
      <c r="O30" s="788"/>
      <c r="T30" s="1310"/>
      <c r="U30" s="1311"/>
      <c r="V30" s="1311"/>
      <c r="W30" s="1311"/>
      <c r="X30" s="1311"/>
      <c r="Y30" s="1311"/>
      <c r="Z30" s="1311"/>
      <c r="AA30" s="1311"/>
      <c r="AB30" s="1311"/>
      <c r="AC30" s="1311"/>
      <c r="AD30" s="1311"/>
      <c r="AE30" s="1311"/>
      <c r="AF30" s="1311"/>
      <c r="AG30" s="1312"/>
    </row>
    <row r="31" spans="1:33">
      <c r="T31" s="1310"/>
      <c r="U31" s="1311"/>
      <c r="V31" s="1311"/>
      <c r="W31" s="1311"/>
      <c r="X31" s="1311"/>
      <c r="Y31" s="1311"/>
      <c r="Z31" s="1311"/>
      <c r="AA31" s="1311"/>
      <c r="AB31" s="1311"/>
      <c r="AC31" s="1311"/>
      <c r="AD31" s="1311"/>
      <c r="AE31" s="1311"/>
      <c r="AF31" s="1311"/>
      <c r="AG31" s="1312"/>
    </row>
    <row r="32" spans="1:33">
      <c r="A32" s="566" t="s">
        <v>130</v>
      </c>
      <c r="B32" s="566"/>
      <c r="C32" s="11"/>
      <c r="D32" s="566"/>
      <c r="E32" s="566"/>
      <c r="F32" s="11"/>
      <c r="G32" s="566"/>
      <c r="H32" s="566"/>
      <c r="I32" s="11"/>
      <c r="J32" s="566"/>
      <c r="K32" s="566"/>
      <c r="L32" s="11"/>
      <c r="M32" s="566"/>
      <c r="N32" s="566"/>
      <c r="O32" s="11"/>
      <c r="P32" s="566"/>
      <c r="T32" s="1310"/>
      <c r="U32" s="1311"/>
      <c r="V32" s="1311"/>
      <c r="W32" s="1311"/>
      <c r="X32" s="1311"/>
      <c r="Y32" s="1311"/>
      <c r="Z32" s="1311"/>
      <c r="AA32" s="1311"/>
      <c r="AB32" s="1311"/>
      <c r="AC32" s="1311"/>
      <c r="AD32" s="1311"/>
      <c r="AE32" s="1311"/>
      <c r="AF32" s="1311"/>
      <c r="AG32" s="1312"/>
    </row>
    <row r="33" spans="1:33">
      <c r="A33" s="844"/>
      <c r="B33" s="747">
        <v>45657</v>
      </c>
      <c r="C33" s="502"/>
      <c r="D33" s="844"/>
      <c r="E33" s="844"/>
      <c r="F33" s="502"/>
      <c r="G33" s="844"/>
      <c r="H33" s="844"/>
      <c r="I33" s="502"/>
      <c r="J33" s="844"/>
      <c r="K33" s="844"/>
      <c r="L33" s="502"/>
      <c r="M33" s="844"/>
      <c r="N33" s="844"/>
      <c r="O33" s="502"/>
      <c r="P33" s="844"/>
      <c r="T33" s="1310"/>
      <c r="U33" s="1311"/>
      <c r="V33" s="1311"/>
      <c r="W33" s="1311"/>
      <c r="X33" s="1311"/>
      <c r="Y33" s="1311"/>
      <c r="Z33" s="1311"/>
      <c r="AA33" s="1311"/>
      <c r="AB33" s="1311"/>
      <c r="AC33" s="1311"/>
      <c r="AD33" s="1311"/>
      <c r="AE33" s="1311"/>
      <c r="AF33" s="1311"/>
      <c r="AG33" s="1312"/>
    </row>
    <row r="34" spans="1:33">
      <c r="B34" s="857" t="s">
        <v>146</v>
      </c>
      <c r="C34" s="731" t="s">
        <v>147</v>
      </c>
      <c r="D34" s="731" t="s">
        <v>148</v>
      </c>
      <c r="E34" s="731" t="s">
        <v>193</v>
      </c>
      <c r="F34" s="731" t="s">
        <v>194</v>
      </c>
      <c r="G34" s="731" t="s">
        <v>1559</v>
      </c>
      <c r="H34" s="731" t="s">
        <v>1560</v>
      </c>
      <c r="I34" s="731" t="s">
        <v>1561</v>
      </c>
      <c r="J34" s="731" t="s">
        <v>1562</v>
      </c>
      <c r="K34" s="731" t="s">
        <v>1563</v>
      </c>
      <c r="L34" s="731" t="s">
        <v>1564</v>
      </c>
      <c r="M34" s="706" t="s">
        <v>1565</v>
      </c>
      <c r="N34" s="706" t="s">
        <v>1566</v>
      </c>
      <c r="O34" s="706" t="s">
        <v>1567</v>
      </c>
      <c r="P34" s="706" t="s">
        <v>1721</v>
      </c>
      <c r="T34" s="1310"/>
      <c r="U34" s="1311"/>
      <c r="V34" s="1311"/>
      <c r="W34" s="1311"/>
      <c r="X34" s="1311"/>
      <c r="Y34" s="1311"/>
      <c r="Z34" s="1311"/>
      <c r="AA34" s="1311"/>
      <c r="AB34" s="1311"/>
      <c r="AC34" s="1311"/>
      <c r="AD34" s="1311"/>
      <c r="AE34" s="1311"/>
      <c r="AF34" s="1311"/>
      <c r="AG34" s="1312"/>
    </row>
    <row r="35" spans="1:33">
      <c r="B35" s="1133" t="s">
        <v>1722</v>
      </c>
      <c r="C35" s="1316" t="s">
        <v>1571</v>
      </c>
      <c r="D35" s="1317"/>
      <c r="E35" s="1317"/>
      <c r="F35" s="1317"/>
      <c r="G35" s="1317"/>
      <c r="H35" s="1317"/>
      <c r="I35" s="1317"/>
      <c r="J35" s="1317"/>
      <c r="K35" s="1317"/>
      <c r="L35" s="1317"/>
      <c r="M35" s="1317"/>
      <c r="N35" s="1317"/>
      <c r="O35" s="1317"/>
      <c r="P35" s="1318"/>
      <c r="T35" s="1310"/>
      <c r="U35" s="1311"/>
      <c r="V35" s="1311"/>
      <c r="W35" s="1311"/>
      <c r="X35" s="1311"/>
      <c r="Y35" s="1311"/>
      <c r="Z35" s="1311"/>
      <c r="AA35" s="1311"/>
      <c r="AB35" s="1311"/>
      <c r="AC35" s="1311"/>
      <c r="AD35" s="1311"/>
      <c r="AE35" s="1311"/>
      <c r="AF35" s="1311"/>
      <c r="AG35" s="1312"/>
    </row>
    <row r="36" spans="1:33">
      <c r="B36" s="1134"/>
      <c r="C36" s="858"/>
      <c r="D36" s="1120" t="s">
        <v>1723</v>
      </c>
      <c r="E36" s="1121"/>
      <c r="F36" s="1121"/>
      <c r="G36" s="1121"/>
      <c r="H36" s="1121"/>
      <c r="I36" s="1121"/>
      <c r="J36" s="1121"/>
      <c r="K36" s="1121"/>
      <c r="L36" s="1121"/>
      <c r="M36" s="1121"/>
      <c r="N36" s="1121"/>
      <c r="O36" s="1121"/>
      <c r="P36" s="1122"/>
      <c r="R36" s="502"/>
      <c r="T36" s="1310"/>
      <c r="U36" s="1311"/>
      <c r="V36" s="1311"/>
      <c r="W36" s="1311"/>
      <c r="X36" s="1311"/>
      <c r="Y36" s="1311"/>
      <c r="Z36" s="1311"/>
      <c r="AA36" s="1311"/>
      <c r="AB36" s="1311"/>
      <c r="AC36" s="1311"/>
      <c r="AD36" s="1311"/>
      <c r="AE36" s="1311"/>
      <c r="AF36" s="1311"/>
      <c r="AG36" s="1312"/>
    </row>
    <row r="37" spans="1:33">
      <c r="B37" s="1134"/>
      <c r="C37" s="858"/>
      <c r="D37" s="1120" t="s">
        <v>1724</v>
      </c>
      <c r="E37" s="1121"/>
      <c r="F37" s="1121"/>
      <c r="G37" s="1121"/>
      <c r="H37" s="1122"/>
      <c r="I37" s="1319" t="s">
        <v>1725</v>
      </c>
      <c r="J37" s="1319" t="s">
        <v>1726</v>
      </c>
      <c r="K37" s="1168" t="s">
        <v>1727</v>
      </c>
      <c r="L37" s="1133" t="s">
        <v>1584</v>
      </c>
      <c r="M37" s="1133" t="s">
        <v>1585</v>
      </c>
      <c r="N37" s="1252" t="s">
        <v>815</v>
      </c>
      <c r="O37" s="1321"/>
      <c r="P37" s="1253"/>
      <c r="T37" s="1310"/>
      <c r="U37" s="1311"/>
      <c r="V37" s="1311"/>
      <c r="W37" s="1311"/>
      <c r="X37" s="1311"/>
      <c r="Y37" s="1311"/>
      <c r="Z37" s="1311"/>
      <c r="AA37" s="1311"/>
      <c r="AB37" s="1311"/>
      <c r="AC37" s="1311"/>
      <c r="AD37" s="1311"/>
      <c r="AE37" s="1311"/>
      <c r="AF37" s="1311"/>
      <c r="AG37" s="1312"/>
    </row>
    <row r="38" spans="1:33" ht="31.5">
      <c r="B38" s="1135"/>
      <c r="C38" s="858"/>
      <c r="D38" s="730" t="s">
        <v>1575</v>
      </c>
      <c r="E38" s="730" t="s">
        <v>1576</v>
      </c>
      <c r="F38" s="730" t="s">
        <v>1577</v>
      </c>
      <c r="G38" s="730" t="s">
        <v>1578</v>
      </c>
      <c r="H38" s="859" t="s">
        <v>1579</v>
      </c>
      <c r="I38" s="1320"/>
      <c r="J38" s="1320"/>
      <c r="K38" s="1169"/>
      <c r="L38" s="1135"/>
      <c r="M38" s="1135"/>
      <c r="N38" s="860"/>
      <c r="O38" s="14" t="s">
        <v>1728</v>
      </c>
      <c r="P38" s="14" t="s">
        <v>1585</v>
      </c>
      <c r="T38" s="1310"/>
      <c r="U38" s="1311"/>
      <c r="V38" s="1311"/>
      <c r="W38" s="1311"/>
      <c r="X38" s="1311"/>
      <c r="Y38" s="1311"/>
      <c r="Z38" s="1311"/>
      <c r="AA38" s="1311"/>
      <c r="AB38" s="1311"/>
      <c r="AC38" s="1311"/>
      <c r="AD38" s="1311"/>
      <c r="AE38" s="1311"/>
      <c r="AF38" s="1311"/>
      <c r="AG38" s="1312"/>
    </row>
    <row r="39" spans="1:33">
      <c r="A39" s="861">
        <v>1</v>
      </c>
      <c r="B39" s="819" t="s">
        <v>1588</v>
      </c>
      <c r="C39" s="862">
        <v>3160.9783812043929</v>
      </c>
      <c r="D39" s="862">
        <v>374.99343404925696</v>
      </c>
      <c r="E39" s="862">
        <v>350.36880070852266</v>
      </c>
      <c r="F39" s="862">
        <v>74.113939871183689</v>
      </c>
      <c r="G39" s="862">
        <v>5.8147014264046426</v>
      </c>
      <c r="H39" s="862">
        <v>4.1982097488127623</v>
      </c>
      <c r="I39" s="862">
        <v>661.85617356280159</v>
      </c>
      <c r="J39" s="862">
        <v>86.649179495813485</v>
      </c>
      <c r="K39" s="862">
        <v>56.78552299675259</v>
      </c>
      <c r="L39" s="862">
        <v>68.746128313506006</v>
      </c>
      <c r="M39" s="862">
        <v>3.1565007283273094</v>
      </c>
      <c r="N39" s="862">
        <v>-5.0178867686179762</v>
      </c>
      <c r="O39" s="862">
        <v>-0.89046454367927685</v>
      </c>
      <c r="P39" s="862">
        <v>-3.2151596125962216</v>
      </c>
      <c r="T39" s="1310"/>
      <c r="U39" s="1311"/>
      <c r="V39" s="1311"/>
      <c r="W39" s="1311"/>
      <c r="X39" s="1311"/>
      <c r="Y39" s="1311"/>
      <c r="Z39" s="1311"/>
      <c r="AA39" s="1311"/>
      <c r="AB39" s="1311"/>
      <c r="AC39" s="1311"/>
      <c r="AD39" s="1311"/>
      <c r="AE39" s="1311"/>
      <c r="AF39" s="1311"/>
      <c r="AG39" s="1312"/>
    </row>
    <row r="40" spans="1:33">
      <c r="A40" s="861">
        <v>2</v>
      </c>
      <c r="B40" s="819" t="s">
        <v>1589</v>
      </c>
      <c r="C40" s="862">
        <v>7504.3669288883839</v>
      </c>
      <c r="D40" s="862">
        <v>646.39741114057301</v>
      </c>
      <c r="E40" s="862">
        <v>332.13833855298299</v>
      </c>
      <c r="F40" s="862">
        <v>367.94404203479951</v>
      </c>
      <c r="G40" s="862">
        <v>0</v>
      </c>
      <c r="H40" s="862">
        <v>2.4170424140490239</v>
      </c>
      <c r="I40" s="862">
        <v>346.69567091668057</v>
      </c>
      <c r="J40" s="862">
        <v>52.45152784626822</v>
      </c>
      <c r="K40" s="862">
        <v>947.33259296540689</v>
      </c>
      <c r="L40" s="862">
        <v>200.43104260569288</v>
      </c>
      <c r="M40" s="862">
        <v>40.535732315348305</v>
      </c>
      <c r="N40" s="862">
        <v>-27.348314206991152</v>
      </c>
      <c r="O40" s="862">
        <v>-1.3902619755106236</v>
      </c>
      <c r="P40" s="862">
        <v>-25.131303141642849</v>
      </c>
      <c r="T40" s="1310"/>
      <c r="U40" s="1311"/>
      <c r="V40" s="1311"/>
      <c r="W40" s="1311"/>
      <c r="X40" s="1311"/>
      <c r="Y40" s="1311"/>
      <c r="Z40" s="1311"/>
      <c r="AA40" s="1311"/>
      <c r="AB40" s="1311"/>
      <c r="AC40" s="1311"/>
      <c r="AD40" s="1311"/>
      <c r="AE40" s="1311"/>
      <c r="AF40" s="1311"/>
      <c r="AG40" s="1312"/>
    </row>
    <row r="41" spans="1:33">
      <c r="A41" s="861">
        <v>3</v>
      </c>
      <c r="B41" s="819" t="s">
        <v>1595</v>
      </c>
      <c r="C41" s="862">
        <v>47790.93995451081</v>
      </c>
      <c r="D41" s="862">
        <v>5009.3587787191091</v>
      </c>
      <c r="E41" s="862">
        <v>1400.7255353756659</v>
      </c>
      <c r="F41" s="862">
        <v>671.58231017651065</v>
      </c>
      <c r="G41" s="862">
        <v>17.038571880716265</v>
      </c>
      <c r="H41" s="862">
        <v>1.7457074714116101</v>
      </c>
      <c r="I41" s="862">
        <v>5025.4442590410899</v>
      </c>
      <c r="J41" s="862">
        <v>183.48732796877982</v>
      </c>
      <c r="K41" s="862">
        <v>1889.7736091421395</v>
      </c>
      <c r="L41" s="862">
        <v>814.07572313354228</v>
      </c>
      <c r="M41" s="862">
        <v>74.248266550854609</v>
      </c>
      <c r="N41" s="862">
        <v>-117.97056050301686</v>
      </c>
      <c r="O41" s="862">
        <v>-14.348519540226196</v>
      </c>
      <c r="P41" s="862">
        <v>-96.660799988911023</v>
      </c>
      <c r="T41" s="1310"/>
      <c r="U41" s="1311"/>
      <c r="V41" s="1311"/>
      <c r="W41" s="1311"/>
      <c r="X41" s="1311"/>
      <c r="Y41" s="1311"/>
      <c r="Z41" s="1311"/>
      <c r="AA41" s="1311"/>
      <c r="AB41" s="1311"/>
      <c r="AC41" s="1311"/>
      <c r="AD41" s="1311"/>
      <c r="AE41" s="1311"/>
      <c r="AF41" s="1311"/>
      <c r="AG41" s="1312"/>
    </row>
    <row r="42" spans="1:33">
      <c r="A42" s="861">
        <v>4</v>
      </c>
      <c r="B42" s="819" t="s">
        <v>1620</v>
      </c>
      <c r="C42" s="862">
        <v>19888.002273988335</v>
      </c>
      <c r="D42" s="862">
        <v>1719.8727487717581</v>
      </c>
      <c r="E42" s="862">
        <v>1621.96909017393</v>
      </c>
      <c r="F42" s="862">
        <v>2733.7685296641748</v>
      </c>
      <c r="G42" s="862">
        <v>227.80636745999999</v>
      </c>
      <c r="H42" s="862">
        <v>5.3335923938889289</v>
      </c>
      <c r="I42" s="862">
        <v>2799.0438986644854</v>
      </c>
      <c r="J42" s="862">
        <v>52.749274109539009</v>
      </c>
      <c r="K42" s="862">
        <v>3451.6235632958396</v>
      </c>
      <c r="L42" s="862">
        <v>532.11705442850666</v>
      </c>
      <c r="M42" s="862">
        <v>97.395513521211839</v>
      </c>
      <c r="N42" s="862">
        <v>-41.221737865890375</v>
      </c>
      <c r="O42" s="862">
        <v>-3.7599478254812326</v>
      </c>
      <c r="P42" s="862">
        <v>-35.092370875678533</v>
      </c>
      <c r="T42" s="1310"/>
      <c r="U42" s="1311"/>
      <c r="V42" s="1311"/>
      <c r="W42" s="1311"/>
      <c r="X42" s="1311"/>
      <c r="Y42" s="1311"/>
      <c r="Z42" s="1311"/>
      <c r="AA42" s="1311"/>
      <c r="AB42" s="1311"/>
      <c r="AC42" s="1311"/>
      <c r="AD42" s="1311"/>
      <c r="AE42" s="1311"/>
      <c r="AF42" s="1311"/>
      <c r="AG42" s="1312"/>
    </row>
    <row r="43" spans="1:33">
      <c r="A43" s="861">
        <v>5</v>
      </c>
      <c r="B43" s="819" t="s">
        <v>1625</v>
      </c>
      <c r="C43" s="862">
        <v>2867.3476454124343</v>
      </c>
      <c r="D43" s="862">
        <v>51.222051018501261</v>
      </c>
      <c r="E43" s="862">
        <v>15.201569146555242</v>
      </c>
      <c r="F43" s="862">
        <v>18.085030025918226</v>
      </c>
      <c r="G43" s="862">
        <v>0</v>
      </c>
      <c r="H43" s="862">
        <v>1.2667992230479246</v>
      </c>
      <c r="I43" s="862">
        <v>2.7167940229564578</v>
      </c>
      <c r="J43" s="862">
        <v>9.9964707596884104</v>
      </c>
      <c r="K43" s="862">
        <v>71.795385408329864</v>
      </c>
      <c r="L43" s="862">
        <v>21.142498255172566</v>
      </c>
      <c r="M43" s="862">
        <v>4.1377987398256826</v>
      </c>
      <c r="N43" s="862">
        <v>-4.4743320920477814</v>
      </c>
      <c r="O43" s="862">
        <v>-0.38617975367526342</v>
      </c>
      <c r="P43" s="862">
        <v>-4.0499114002221006</v>
      </c>
      <c r="T43" s="1310"/>
      <c r="U43" s="1311"/>
      <c r="V43" s="1311"/>
      <c r="W43" s="1311"/>
      <c r="X43" s="1311"/>
      <c r="Y43" s="1311"/>
      <c r="Z43" s="1311"/>
      <c r="AA43" s="1311"/>
      <c r="AB43" s="1311"/>
      <c r="AC43" s="1311"/>
      <c r="AD43" s="1311"/>
      <c r="AE43" s="1311"/>
      <c r="AF43" s="1311"/>
      <c r="AG43" s="1312"/>
    </row>
    <row r="44" spans="1:33">
      <c r="A44" s="861">
        <v>6</v>
      </c>
      <c r="B44" s="819" t="s">
        <v>1626</v>
      </c>
      <c r="C44" s="862">
        <v>10025.342741725553</v>
      </c>
      <c r="D44" s="862">
        <v>3047.5100632953172</v>
      </c>
      <c r="E44" s="862">
        <v>822.11639379566498</v>
      </c>
      <c r="F44" s="862">
        <v>660.30308475858465</v>
      </c>
      <c r="G44" s="862">
        <v>8.7907512508497252</v>
      </c>
      <c r="H44" s="862">
        <v>2.9582629596178531</v>
      </c>
      <c r="I44" s="862">
        <v>4044.6207235347874</v>
      </c>
      <c r="J44" s="862">
        <v>120.51565643679346</v>
      </c>
      <c r="K44" s="862">
        <v>373.58391312883253</v>
      </c>
      <c r="L44" s="862">
        <v>477.49672227079515</v>
      </c>
      <c r="M44" s="862">
        <v>15.018888487283357</v>
      </c>
      <c r="N44" s="862">
        <v>-97.976024558817571</v>
      </c>
      <c r="O44" s="862">
        <v>-9.0816373162483561</v>
      </c>
      <c r="P44" s="862">
        <v>-83.624707269534227</v>
      </c>
      <c r="T44" s="1310"/>
      <c r="U44" s="1311"/>
      <c r="V44" s="1311"/>
      <c r="W44" s="1311"/>
      <c r="X44" s="1311"/>
      <c r="Y44" s="1311"/>
      <c r="Z44" s="1311"/>
      <c r="AA44" s="1311"/>
      <c r="AB44" s="1311"/>
      <c r="AC44" s="1311"/>
      <c r="AD44" s="1311"/>
      <c r="AE44" s="1311"/>
      <c r="AF44" s="1311"/>
      <c r="AG44" s="1312"/>
    </row>
    <row r="45" spans="1:33">
      <c r="A45" s="861">
        <v>7</v>
      </c>
      <c r="B45" s="819" t="s">
        <v>1630</v>
      </c>
      <c r="C45" s="862">
        <v>35837.400201071949</v>
      </c>
      <c r="D45" s="862">
        <v>2714.162104003175</v>
      </c>
      <c r="E45" s="862">
        <v>687.83896100237712</v>
      </c>
      <c r="F45" s="862">
        <v>338.36058139015569</v>
      </c>
      <c r="G45" s="862">
        <v>7.837240880838797</v>
      </c>
      <c r="H45" s="862">
        <v>1.7375312198111756</v>
      </c>
      <c r="I45" s="862">
        <v>2310.7995546584739</v>
      </c>
      <c r="J45" s="862">
        <v>484.30153589758766</v>
      </c>
      <c r="K45" s="862">
        <v>953.09779672047625</v>
      </c>
      <c r="L45" s="862">
        <v>473.08662452372187</v>
      </c>
      <c r="M45" s="862">
        <v>37.129841836026557</v>
      </c>
      <c r="N45" s="862">
        <v>-73.302387691043222</v>
      </c>
      <c r="O45" s="862">
        <v>-8.3342431184068335</v>
      </c>
      <c r="P45" s="862">
        <v>-60.233743844416658</v>
      </c>
      <c r="T45" s="1310"/>
      <c r="U45" s="1311"/>
      <c r="V45" s="1311"/>
      <c r="W45" s="1311"/>
      <c r="X45" s="1311"/>
      <c r="Y45" s="1311"/>
      <c r="Z45" s="1311"/>
      <c r="AA45" s="1311"/>
      <c r="AB45" s="1311"/>
      <c r="AC45" s="1311"/>
      <c r="AD45" s="1311"/>
      <c r="AE45" s="1311"/>
      <c r="AF45" s="1311"/>
      <c r="AG45" s="1312"/>
    </row>
    <row r="46" spans="1:33">
      <c r="A46" s="861">
        <v>8</v>
      </c>
      <c r="B46" s="819" t="s">
        <v>1631</v>
      </c>
      <c r="C46" s="862">
        <v>25148.056123806524</v>
      </c>
      <c r="D46" s="862">
        <v>1630.4832277793018</v>
      </c>
      <c r="E46" s="862">
        <v>1188.08370187845</v>
      </c>
      <c r="F46" s="862">
        <v>540.40322992511733</v>
      </c>
      <c r="G46" s="862">
        <v>0.8619006646039743</v>
      </c>
      <c r="H46" s="862">
        <v>2.89385760425772</v>
      </c>
      <c r="I46" s="862">
        <v>1408.555736075343</v>
      </c>
      <c r="J46" s="862">
        <v>525.94114759390845</v>
      </c>
      <c r="K46" s="862">
        <v>1425.3351765782224</v>
      </c>
      <c r="L46" s="862">
        <v>170.14989035719611</v>
      </c>
      <c r="M46" s="862">
        <v>17.80027004684484</v>
      </c>
      <c r="N46" s="862">
        <v>-21.320777845249033</v>
      </c>
      <c r="O46" s="862">
        <v>-1.512552452722973</v>
      </c>
      <c r="P46" s="862">
        <v>-18.037823141704195</v>
      </c>
      <c r="T46" s="1310"/>
      <c r="U46" s="1311"/>
      <c r="V46" s="1311"/>
      <c r="W46" s="1311"/>
      <c r="X46" s="1311"/>
      <c r="Y46" s="1311"/>
      <c r="Z46" s="1311"/>
      <c r="AA46" s="1311"/>
      <c r="AB46" s="1311"/>
      <c r="AC46" s="1311"/>
      <c r="AD46" s="1311"/>
      <c r="AE46" s="1311"/>
      <c r="AF46" s="1311"/>
      <c r="AG46" s="1312"/>
    </row>
    <row r="47" spans="1:33">
      <c r="A47" s="861">
        <v>9</v>
      </c>
      <c r="B47" s="60" t="s">
        <v>1637</v>
      </c>
      <c r="C47" s="862">
        <v>2201.047665177497</v>
      </c>
      <c r="D47" s="862">
        <v>105.31843652952693</v>
      </c>
      <c r="E47" s="862">
        <v>43.103467525170352</v>
      </c>
      <c r="F47" s="862">
        <v>11.151274440429502</v>
      </c>
      <c r="G47" s="862">
        <v>0.4687440100351849</v>
      </c>
      <c r="H47" s="862">
        <v>3.7789901116903302</v>
      </c>
      <c r="I47" s="862">
        <v>41.533131501888086</v>
      </c>
      <c r="J47" s="862">
        <v>56.464802510844244</v>
      </c>
      <c r="K47" s="862">
        <v>62.043988492429605</v>
      </c>
      <c r="L47" s="862">
        <v>24.490156049934427</v>
      </c>
      <c r="M47" s="862">
        <v>10.465879431495765</v>
      </c>
      <c r="N47" s="862">
        <v>-5.2434204141120535</v>
      </c>
      <c r="O47" s="862">
        <v>-0.24051107263360352</v>
      </c>
      <c r="P47" s="862">
        <v>-4.8915508666162921</v>
      </c>
      <c r="T47" s="1310"/>
      <c r="U47" s="1311"/>
      <c r="V47" s="1311"/>
      <c r="W47" s="1311"/>
      <c r="X47" s="1311"/>
      <c r="Y47" s="1311"/>
      <c r="Z47" s="1311"/>
      <c r="AA47" s="1311"/>
      <c r="AB47" s="1311"/>
      <c r="AC47" s="1311"/>
      <c r="AD47" s="1311"/>
      <c r="AE47" s="1311"/>
      <c r="AF47" s="1311"/>
      <c r="AG47" s="1312"/>
    </row>
    <row r="48" spans="1:33">
      <c r="A48" s="861">
        <v>10</v>
      </c>
      <c r="B48" s="819" t="s">
        <v>1729</v>
      </c>
      <c r="C48" s="862">
        <v>16915.399945000001</v>
      </c>
      <c r="D48" s="862">
        <v>547.88133965271379</v>
      </c>
      <c r="E48" s="862">
        <v>221.16584004929595</v>
      </c>
      <c r="F48" s="862">
        <v>95.535820008395092</v>
      </c>
      <c r="G48" s="862">
        <v>0.66699383000000001</v>
      </c>
      <c r="H48" s="862">
        <v>1.7409614809110268</v>
      </c>
      <c r="I48" s="862">
        <v>520.03691262202346</v>
      </c>
      <c r="J48" s="862">
        <v>124.79606022749294</v>
      </c>
      <c r="K48" s="862">
        <v>220.41702069088842</v>
      </c>
      <c r="L48" s="862">
        <v>80.020721323731735</v>
      </c>
      <c r="M48" s="862">
        <v>6.9967345782599368</v>
      </c>
      <c r="N48" s="862">
        <v>-14.495672960408896</v>
      </c>
      <c r="O48" s="862">
        <v>-1.3329914554146414</v>
      </c>
      <c r="P48" s="862">
        <v>-11.91400001004896</v>
      </c>
      <c r="T48" s="1310"/>
      <c r="U48" s="1311"/>
      <c r="V48" s="1311"/>
      <c r="W48" s="1311"/>
      <c r="X48" s="1311"/>
      <c r="Y48" s="1311"/>
      <c r="Z48" s="1311"/>
      <c r="AA48" s="1311"/>
      <c r="AB48" s="1311"/>
      <c r="AC48" s="1311"/>
      <c r="AD48" s="1311"/>
      <c r="AE48" s="1311"/>
      <c r="AF48" s="1311"/>
      <c r="AG48" s="1312"/>
    </row>
    <row r="49" spans="1:33">
      <c r="A49" s="861">
        <v>11</v>
      </c>
      <c r="B49" s="819" t="s">
        <v>1730</v>
      </c>
      <c r="C49" s="862">
        <v>6713.5474379999996</v>
      </c>
      <c r="D49" s="862">
        <v>998.98956732830345</v>
      </c>
      <c r="E49" s="862">
        <v>663.279222547789</v>
      </c>
      <c r="F49" s="862">
        <v>746.96598789104212</v>
      </c>
      <c r="G49" s="862">
        <v>45.899287823044141</v>
      </c>
      <c r="H49" s="862">
        <v>4.5935069769530488</v>
      </c>
      <c r="I49" s="862">
        <v>2367.8487048393167</v>
      </c>
      <c r="J49" s="862">
        <v>58.008875885820338</v>
      </c>
      <c r="K49" s="862">
        <v>29.276484865045475</v>
      </c>
      <c r="L49" s="862">
        <v>226.7977592756117</v>
      </c>
      <c r="M49" s="862">
        <v>10.070205452937069</v>
      </c>
      <c r="N49" s="862">
        <v>-30.342419965025798</v>
      </c>
      <c r="O49" s="862">
        <v>-6.2375140538106582</v>
      </c>
      <c r="P49" s="862">
        <v>-20.979263024588725</v>
      </c>
      <c r="T49" s="1310"/>
      <c r="U49" s="1311"/>
      <c r="V49" s="1311"/>
      <c r="W49" s="1311"/>
      <c r="X49" s="1311"/>
      <c r="Y49" s="1311"/>
      <c r="Z49" s="1311"/>
      <c r="AA49" s="1311"/>
      <c r="AB49" s="1311"/>
      <c r="AC49" s="1311"/>
      <c r="AD49" s="1311"/>
      <c r="AE49" s="1311"/>
      <c r="AF49" s="1311"/>
      <c r="AG49" s="1312"/>
    </row>
    <row r="50" spans="1:33">
      <c r="A50" s="861">
        <v>12</v>
      </c>
      <c r="B50" s="819" t="s">
        <v>1731</v>
      </c>
      <c r="C50" s="862">
        <v>13364.18715</v>
      </c>
      <c r="D50" s="862">
        <v>1019.1909096907546</v>
      </c>
      <c r="E50" s="862">
        <v>439.90587843180481</v>
      </c>
      <c r="F50" s="862">
        <v>166.09536234874238</v>
      </c>
      <c r="G50" s="862">
        <v>1.2583695597017961</v>
      </c>
      <c r="H50" s="862">
        <v>2.4074369892239038</v>
      </c>
      <c r="I50" s="862">
        <v>1371.1953698719917</v>
      </c>
      <c r="J50" s="862">
        <v>175.8956205031439</v>
      </c>
      <c r="K50" s="862">
        <v>79.359529655868116</v>
      </c>
      <c r="L50" s="862">
        <v>149.67047553278337</v>
      </c>
      <c r="M50" s="862">
        <v>4.5227370007150398</v>
      </c>
      <c r="N50" s="862">
        <v>-31.621931755231611</v>
      </c>
      <c r="O50" s="862">
        <v>-1.8283077010367654</v>
      </c>
      <c r="P50" s="862">
        <v>-27.840454042516569</v>
      </c>
      <c r="T50" s="1310"/>
      <c r="U50" s="1311"/>
      <c r="V50" s="1311"/>
      <c r="W50" s="1311"/>
      <c r="X50" s="1311"/>
      <c r="Y50" s="1311"/>
      <c r="Z50" s="1311"/>
      <c r="AA50" s="1311"/>
      <c r="AB50" s="1311"/>
      <c r="AC50" s="1311"/>
      <c r="AD50" s="1311"/>
      <c r="AE50" s="1311"/>
      <c r="AF50" s="1311"/>
      <c r="AG50" s="1312"/>
    </row>
    <row r="51" spans="1:33">
      <c r="A51" s="861">
        <v>13</v>
      </c>
      <c r="B51" s="819" t="s">
        <v>1732</v>
      </c>
      <c r="C51" s="862">
        <v>1803.0627019999999</v>
      </c>
      <c r="D51" s="862">
        <v>103.62940867202856</v>
      </c>
      <c r="E51" s="862">
        <v>119.16234427619585</v>
      </c>
      <c r="F51" s="862">
        <v>761.25017522800226</v>
      </c>
      <c r="G51" s="862">
        <v>72.490153909999989</v>
      </c>
      <c r="H51" s="862">
        <v>9.1768682216505066</v>
      </c>
      <c r="I51" s="862">
        <v>1048.1712299363876</v>
      </c>
      <c r="J51" s="862">
        <v>0.91909742003440431</v>
      </c>
      <c r="K51" s="862">
        <v>7.4417547298048481</v>
      </c>
      <c r="L51" s="862">
        <v>5.0637762623303058E-3</v>
      </c>
      <c r="M51" s="862">
        <v>0.24568449353835839</v>
      </c>
      <c r="N51" s="862">
        <v>-0.24568449353835839</v>
      </c>
      <c r="O51" s="862">
        <v>-4.6541000000000003E-4</v>
      </c>
      <c r="P51" s="862">
        <v>0</v>
      </c>
      <c r="T51" s="1310"/>
      <c r="U51" s="1311"/>
      <c r="V51" s="1311"/>
      <c r="W51" s="1311"/>
      <c r="X51" s="1311"/>
      <c r="Y51" s="1311"/>
      <c r="Z51" s="1311"/>
      <c r="AA51" s="1311"/>
      <c r="AB51" s="1311"/>
      <c r="AC51" s="1311"/>
      <c r="AD51" s="1311"/>
      <c r="AE51" s="1311"/>
      <c r="AF51" s="1311"/>
      <c r="AG51" s="1312"/>
    </row>
    <row r="52" spans="1:33">
      <c r="A52" s="861">
        <v>14</v>
      </c>
      <c r="B52" s="819" t="s">
        <v>1733</v>
      </c>
      <c r="C52" s="862">
        <v>238.770759</v>
      </c>
      <c r="D52" s="862">
        <v>21.980609755556969</v>
      </c>
      <c r="E52" s="862">
        <v>17.575693871830563</v>
      </c>
      <c r="F52" s="862">
        <v>50.390229880261906</v>
      </c>
      <c r="G52" s="862">
        <v>0.59755983999999995</v>
      </c>
      <c r="H52" s="862">
        <v>4.8977484290711271</v>
      </c>
      <c r="I52" s="862">
        <v>82.5868927760406</v>
      </c>
      <c r="J52" s="862">
        <v>7.331996696928254</v>
      </c>
      <c r="K52" s="862">
        <v>0.62520387468062444</v>
      </c>
      <c r="L52" s="862">
        <v>2.973571403567965</v>
      </c>
      <c r="M52" s="862">
        <v>0.21615224098731084</v>
      </c>
      <c r="N52" s="862">
        <v>-0.51905771520154531</v>
      </c>
      <c r="O52" s="862">
        <v>-6.565106365761976E-2</v>
      </c>
      <c r="P52" s="862">
        <v>-0.30274970871423451</v>
      </c>
      <c r="T52" s="1310"/>
      <c r="U52" s="1311"/>
      <c r="V52" s="1311"/>
      <c r="W52" s="1311"/>
      <c r="X52" s="1311"/>
      <c r="Y52" s="1311"/>
      <c r="Z52" s="1311"/>
      <c r="AA52" s="1311"/>
      <c r="AB52" s="1311"/>
      <c r="AC52" s="1311"/>
      <c r="AD52" s="1311"/>
      <c r="AE52" s="1311"/>
      <c r="AF52" s="1311"/>
      <c r="AG52" s="1312"/>
    </row>
    <row r="53" spans="1:33" ht="11" thickBot="1">
      <c r="A53" s="861">
        <v>15</v>
      </c>
      <c r="B53" s="819" t="s">
        <v>1734</v>
      </c>
      <c r="C53" s="862">
        <v>5970.5546090000007</v>
      </c>
      <c r="D53" s="862">
        <v>181.62587834946501</v>
      </c>
      <c r="E53" s="862">
        <v>161.19598570823388</v>
      </c>
      <c r="F53" s="862">
        <v>251.45679885878741</v>
      </c>
      <c r="G53" s="862">
        <v>7.6389800157787997</v>
      </c>
      <c r="H53" s="862">
        <v>6.4043493461837953</v>
      </c>
      <c r="I53" s="862">
        <v>488.59370603447485</v>
      </c>
      <c r="J53" s="862">
        <v>87.986495183738342</v>
      </c>
      <c r="K53" s="862">
        <v>25.33744171405187</v>
      </c>
      <c r="L53" s="862">
        <v>85.059348488854269</v>
      </c>
      <c r="M53" s="862">
        <v>3.4839846059176711</v>
      </c>
      <c r="N53" s="862">
        <v>-3.9881268997263781</v>
      </c>
      <c r="O53" s="862">
        <v>-1.9035218627884121</v>
      </c>
      <c r="P53" s="862">
        <v>-1.7485764111420403</v>
      </c>
      <c r="T53" s="1313"/>
      <c r="U53" s="1314"/>
      <c r="V53" s="1314"/>
      <c r="W53" s="1314"/>
      <c r="X53" s="1314"/>
      <c r="Y53" s="1314"/>
      <c r="Z53" s="1314"/>
      <c r="AA53" s="1314"/>
      <c r="AB53" s="1314"/>
      <c r="AC53" s="1314"/>
      <c r="AD53" s="1314"/>
      <c r="AE53" s="1314"/>
      <c r="AF53" s="1314"/>
      <c r="AG53" s="1315"/>
    </row>
    <row r="54" spans="1:33">
      <c r="A54" s="861">
        <v>16</v>
      </c>
      <c r="B54" s="819" t="s">
        <v>1735</v>
      </c>
      <c r="C54" s="862">
        <v>787.78596799999991</v>
      </c>
      <c r="D54" s="862">
        <v>69.762272093611074</v>
      </c>
      <c r="E54" s="862">
        <v>31.10104940286957</v>
      </c>
      <c r="F54" s="862">
        <v>10.792964316983092</v>
      </c>
      <c r="G54" s="862">
        <v>1.3635865199999999</v>
      </c>
      <c r="H54" s="862">
        <v>3.2951458436522283</v>
      </c>
      <c r="I54" s="862">
        <v>75.676464636643857</v>
      </c>
      <c r="J54" s="862">
        <v>12.863935457049733</v>
      </c>
      <c r="K54" s="862">
        <v>24.479472239770164</v>
      </c>
      <c r="L54" s="862">
        <v>7.4584040318519387</v>
      </c>
      <c r="M54" s="862">
        <v>0.36468969929491091</v>
      </c>
      <c r="N54" s="862">
        <v>-0.57300806947986471</v>
      </c>
      <c r="O54" s="862">
        <v>-0.15440576641753118</v>
      </c>
      <c r="P54" s="862">
        <v>-0.19654655738495375</v>
      </c>
    </row>
    <row r="55" spans="1:33" ht="11" thickBot="1">
      <c r="A55" s="861">
        <v>17</v>
      </c>
      <c r="B55" s="863" t="s">
        <v>1736</v>
      </c>
      <c r="C55" s="862">
        <v>829.85602300000005</v>
      </c>
      <c r="D55" s="862">
        <v>38.304036062087917</v>
      </c>
      <c r="E55" s="862">
        <v>33.681807580351247</v>
      </c>
      <c r="F55" s="862">
        <v>106.61103393850419</v>
      </c>
      <c r="G55" s="862">
        <v>4.8965011500000006</v>
      </c>
      <c r="H55" s="862">
        <v>4.0161703943030673</v>
      </c>
      <c r="I55" s="862">
        <v>172.27311834263813</v>
      </c>
      <c r="J55" s="862">
        <v>8.4664887315847022</v>
      </c>
      <c r="K55" s="862">
        <v>2.7537716567206223</v>
      </c>
      <c r="L55" s="862">
        <v>8.7192903513692492</v>
      </c>
      <c r="M55" s="862">
        <v>0.88742576425091757</v>
      </c>
      <c r="N55" s="862">
        <v>-1.6754247581734183</v>
      </c>
      <c r="O55" s="862">
        <v>-0.68708636059008166</v>
      </c>
      <c r="P55" s="862">
        <v>-0.78622050292250079</v>
      </c>
    </row>
    <row r="56" spans="1:33">
      <c r="A56" s="861">
        <v>18</v>
      </c>
      <c r="B56" s="864" t="s">
        <v>1737</v>
      </c>
      <c r="C56" s="865">
        <v>357527.27537150407</v>
      </c>
      <c r="D56" s="865">
        <v>191.58147794458</v>
      </c>
      <c r="E56" s="865">
        <v>240.9141023805</v>
      </c>
      <c r="F56" s="865">
        <v>800.75465090110004</v>
      </c>
      <c r="G56" s="865">
        <v>1853.5002022899998</v>
      </c>
      <c r="H56" s="865">
        <v>20.544167743600003</v>
      </c>
      <c r="I56" s="865">
        <v>2094.8453670980002</v>
      </c>
      <c r="J56" s="865">
        <v>985.64281444259996</v>
      </c>
      <c r="K56" s="865">
        <v>6.262251975579999</v>
      </c>
      <c r="L56" s="865">
        <v>371.35444590510025</v>
      </c>
      <c r="M56" s="865">
        <v>23.961547087260001</v>
      </c>
      <c r="N56" s="865">
        <v>-7.3172195914636804</v>
      </c>
      <c r="O56" s="865">
        <v>-2.8079841135688999</v>
      </c>
      <c r="P56" s="865">
        <v>-4.1732442915009997</v>
      </c>
    </row>
    <row r="57" spans="1:33">
      <c r="A57" s="861">
        <v>19</v>
      </c>
      <c r="B57" s="819" t="s">
        <v>1738</v>
      </c>
      <c r="C57" s="865">
        <v>67638.480610730985</v>
      </c>
      <c r="D57" s="865">
        <v>325.27174652085</v>
      </c>
      <c r="E57" s="865">
        <v>135.45743078200002</v>
      </c>
      <c r="F57" s="865">
        <v>42.250149503000003</v>
      </c>
      <c r="G57" s="865">
        <v>8.2976311344999996</v>
      </c>
      <c r="H57" s="865">
        <v>5.3272292466</v>
      </c>
      <c r="I57" s="865">
        <v>229.4277556584</v>
      </c>
      <c r="J57" s="865">
        <v>280.40058289669997</v>
      </c>
      <c r="K57" s="865">
        <v>1.44861938525</v>
      </c>
      <c r="L57" s="865">
        <v>59.270404765838997</v>
      </c>
      <c r="M57" s="865">
        <v>33.597224270760002</v>
      </c>
      <c r="N57" s="865">
        <v>-2.6954849806117802</v>
      </c>
      <c r="O57" s="865">
        <v>-0.17557678944257801</v>
      </c>
      <c r="P57" s="865">
        <v>-2.3998719040649998</v>
      </c>
    </row>
    <row r="58" spans="1:33">
      <c r="A58" s="866">
        <v>20</v>
      </c>
      <c r="B58" s="864" t="s">
        <v>1739</v>
      </c>
      <c r="C58" s="865">
        <v>2</v>
      </c>
      <c r="D58" s="867"/>
      <c r="E58" s="867"/>
      <c r="F58" s="867"/>
      <c r="G58" s="867"/>
      <c r="H58" s="867"/>
      <c r="I58" s="867"/>
      <c r="J58" s="867"/>
      <c r="K58" s="867"/>
      <c r="L58" s="867"/>
      <c r="M58" s="867"/>
      <c r="N58" s="868"/>
      <c r="O58" s="869"/>
      <c r="P58" s="868"/>
    </row>
    <row r="60" spans="1:33">
      <c r="C60" s="870"/>
    </row>
    <row r="61" spans="1:33">
      <c r="C61" s="870"/>
      <c r="D61" s="870"/>
      <c r="J61" s="870"/>
    </row>
    <row r="62" spans="1:33">
      <c r="D62" s="870"/>
    </row>
    <row r="63" spans="1:33">
      <c r="I63" s="873"/>
    </row>
  </sheetData>
  <mergeCells count="21">
    <mergeCell ref="I37:I38"/>
    <mergeCell ref="J37:J38"/>
    <mergeCell ref="K37:K38"/>
    <mergeCell ref="L37:L38"/>
    <mergeCell ref="M37:M38"/>
    <mergeCell ref="T1:AG53"/>
    <mergeCell ref="B4:B7"/>
    <mergeCell ref="C4:P4"/>
    <mergeCell ref="D5:P5"/>
    <mergeCell ref="D6:H6"/>
    <mergeCell ref="I6:I7"/>
    <mergeCell ref="J6:J7"/>
    <mergeCell ref="K6:K7"/>
    <mergeCell ref="L6:L7"/>
    <mergeCell ref="M6:M7"/>
    <mergeCell ref="N37:P37"/>
    <mergeCell ref="N6:P6"/>
    <mergeCell ref="B35:B38"/>
    <mergeCell ref="C35:P35"/>
    <mergeCell ref="D36:P36"/>
    <mergeCell ref="D37:H37"/>
  </mergeCells>
  <hyperlinks>
    <hyperlink ref="R1" location="Index!A1" display="Index" xr:uid="{FD07EFE2-6910-4391-AD66-F0AAD356CF04}"/>
  </hyperlink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9C52-94DA-44E9-A187-66DC5305D308}">
  <sheetPr>
    <pageSetUpPr fitToPage="1"/>
  </sheetPr>
  <dimension ref="A1:I35"/>
  <sheetViews>
    <sheetView showGridLines="0" zoomScaleNormal="100" zoomScaleSheetLayoutView="115" workbookViewId="0">
      <selection activeCell="P21" sqref="P21"/>
    </sheetView>
  </sheetViews>
  <sheetFormatPr defaultColWidth="9.26953125" defaultRowHeight="10.5"/>
  <cols>
    <col min="1" max="1" width="8.7265625" style="2" customWidth="1"/>
    <col min="2" max="2" width="25.453125" style="2" customWidth="1"/>
    <col min="3" max="3" width="22" style="2" customWidth="1"/>
    <col min="4" max="4" width="17.54296875" style="2" customWidth="1"/>
    <col min="5" max="5" width="14.26953125" style="2" customWidth="1"/>
    <col min="6" max="6" width="14.453125" style="2" customWidth="1"/>
    <col min="7" max="7" width="25" style="2" customWidth="1"/>
    <col min="8" max="16384" width="9.26953125" style="2"/>
  </cols>
  <sheetData>
    <row r="1" spans="1:9">
      <c r="A1" s="11" t="s">
        <v>295</v>
      </c>
      <c r="B1" s="11"/>
      <c r="C1" s="11"/>
      <c r="D1" s="11"/>
      <c r="E1" s="11"/>
      <c r="F1" s="11"/>
      <c r="G1" s="11"/>
      <c r="I1" s="11" t="s">
        <v>143</v>
      </c>
    </row>
    <row r="2" spans="1:9">
      <c r="A2" s="1037" t="s">
        <v>296</v>
      </c>
      <c r="B2" s="1038" t="s">
        <v>297</v>
      </c>
      <c r="C2" s="74" t="s">
        <v>146</v>
      </c>
      <c r="D2" s="74" t="s">
        <v>147</v>
      </c>
      <c r="E2" s="74" t="s">
        <v>148</v>
      </c>
      <c r="F2" s="74" t="s">
        <v>193</v>
      </c>
      <c r="G2" s="21" t="s">
        <v>298</v>
      </c>
    </row>
    <row r="3" spans="1:9">
      <c r="A3" s="73"/>
      <c r="B3" s="1039"/>
      <c r="C3" s="1040" t="s">
        <v>299</v>
      </c>
      <c r="D3" s="1040"/>
      <c r="E3" s="1040"/>
      <c r="F3" s="1040"/>
      <c r="G3" s="1040"/>
    </row>
    <row r="4" spans="1:9">
      <c r="A4" s="1039"/>
      <c r="B4" s="1039"/>
      <c r="C4" s="1036" t="s">
        <v>300</v>
      </c>
      <c r="D4" s="1036" t="s">
        <v>301</v>
      </c>
      <c r="E4" s="1036" t="s">
        <v>302</v>
      </c>
      <c r="F4" s="1036" t="s">
        <v>303</v>
      </c>
      <c r="G4" s="1036" t="s">
        <v>304</v>
      </c>
    </row>
    <row r="5" spans="1:9">
      <c r="A5" s="1039"/>
      <c r="B5" s="1039"/>
      <c r="C5" s="1036"/>
      <c r="D5" s="1036"/>
      <c r="E5" s="1036"/>
      <c r="F5" s="1036"/>
      <c r="G5" s="1036"/>
    </row>
    <row r="6" spans="1:9">
      <c r="A6" s="1039"/>
      <c r="B6" s="1039"/>
      <c r="C6" s="1036"/>
      <c r="D6" s="1036"/>
      <c r="E6" s="1036"/>
      <c r="F6" s="1036"/>
      <c r="G6" s="1036"/>
    </row>
    <row r="7" spans="1:9" ht="21">
      <c r="A7" s="21">
        <v>1</v>
      </c>
      <c r="B7" s="75" t="s">
        <v>305</v>
      </c>
      <c r="C7" s="115">
        <v>219143.46711542999</v>
      </c>
      <c r="D7" s="115">
        <v>40152.988107149999</v>
      </c>
      <c r="E7" s="115">
        <v>259296.45522258</v>
      </c>
      <c r="F7" s="115">
        <v>409029.97975346004</v>
      </c>
      <c r="G7" s="115">
        <v>363856.69462248002</v>
      </c>
    </row>
    <row r="8" spans="1:9">
      <c r="A8" s="21">
        <v>2</v>
      </c>
      <c r="B8" s="75" t="s">
        <v>68</v>
      </c>
      <c r="C8" s="115">
        <v>9984.9346363199984</v>
      </c>
      <c r="D8" s="115">
        <v>298.31454245999998</v>
      </c>
      <c r="E8" s="115">
        <v>10283.249178779999</v>
      </c>
      <c r="F8" s="115">
        <v>19706.48820064</v>
      </c>
      <c r="G8" s="115">
        <v>19706.48820064</v>
      </c>
    </row>
    <row r="9" spans="1:9">
      <c r="A9" s="21">
        <v>3</v>
      </c>
      <c r="B9" s="75" t="s">
        <v>306</v>
      </c>
      <c r="C9" s="663" t="s">
        <v>297</v>
      </c>
      <c r="D9" s="115">
        <v>3654.2874712500002</v>
      </c>
      <c r="E9" s="115">
        <v>3654.2874712500002</v>
      </c>
      <c r="F9" s="115">
        <v>3654.2874712500002</v>
      </c>
      <c r="G9" s="115">
        <v>3654.2874712500002</v>
      </c>
    </row>
    <row r="10" spans="1:9" ht="21">
      <c r="A10" s="21">
        <v>4</v>
      </c>
      <c r="B10" s="75" t="s">
        <v>307</v>
      </c>
      <c r="C10" s="122">
        <v>823.92594575999999</v>
      </c>
      <c r="D10" s="115">
        <v>1926.8939914500002</v>
      </c>
      <c r="E10" s="115">
        <v>2750.8199372100003</v>
      </c>
      <c r="F10" s="115">
        <v>3317.35365361</v>
      </c>
      <c r="G10" s="115">
        <v>2909.1989601199998</v>
      </c>
    </row>
    <row r="11" spans="1:9">
      <c r="A11" s="21">
        <v>5</v>
      </c>
      <c r="B11" s="75" t="s">
        <v>308</v>
      </c>
      <c r="C11" s="115">
        <v>7961.5126988699994</v>
      </c>
      <c r="D11" s="115">
        <v>4025.2416440900001</v>
      </c>
      <c r="E11" s="115">
        <v>11986.754342959999</v>
      </c>
      <c r="F11" s="115">
        <v>14015.003029520001</v>
      </c>
      <c r="G11" s="115">
        <v>14015.003029520001</v>
      </c>
    </row>
    <row r="12" spans="1:9">
      <c r="A12" s="21">
        <v>6</v>
      </c>
      <c r="B12" s="75" t="s">
        <v>184</v>
      </c>
      <c r="C12" s="663" t="s">
        <v>297</v>
      </c>
      <c r="D12" s="115">
        <v>43133.995000000003</v>
      </c>
      <c r="E12" s="115">
        <v>43133.995000000003</v>
      </c>
      <c r="F12" s="115">
        <v>43133.995000000003</v>
      </c>
      <c r="G12" s="115">
        <v>43133.995000000003</v>
      </c>
    </row>
    <row r="13" spans="1:9" ht="21">
      <c r="A13" s="21">
        <v>7</v>
      </c>
      <c r="B13" s="75" t="s">
        <v>309</v>
      </c>
      <c r="C13" s="663" t="s">
        <v>297</v>
      </c>
      <c r="D13" s="115">
        <v>4698.2176028000003</v>
      </c>
      <c r="E13" s="115">
        <v>4698.2176028000003</v>
      </c>
      <c r="F13" s="115"/>
      <c r="G13" s="115"/>
    </row>
    <row r="14" spans="1:9" s="388" customFormat="1">
      <c r="A14" s="83">
        <v>8</v>
      </c>
      <c r="B14" s="84" t="s">
        <v>191</v>
      </c>
      <c r="C14" s="119">
        <v>237913.84039637999</v>
      </c>
      <c r="D14" s="119">
        <v>97889.938359199994</v>
      </c>
      <c r="E14" s="119">
        <v>335803.77875558002</v>
      </c>
      <c r="F14" s="119">
        <v>492857.10710848001</v>
      </c>
      <c r="G14" s="119">
        <v>447275.66728401004</v>
      </c>
    </row>
    <row r="18" spans="1:7">
      <c r="A18" s="11" t="s">
        <v>295</v>
      </c>
      <c r="B18" s="11"/>
      <c r="C18" s="11"/>
      <c r="D18" s="11"/>
      <c r="E18" s="11"/>
      <c r="F18" s="11"/>
      <c r="G18" s="11"/>
    </row>
    <row r="19" spans="1:7">
      <c r="A19" s="1037" t="s">
        <v>310</v>
      </c>
      <c r="B19" s="1038" t="s">
        <v>297</v>
      </c>
      <c r="C19" s="74" t="s">
        <v>146</v>
      </c>
      <c r="D19" s="74" t="s">
        <v>147</v>
      </c>
      <c r="E19" s="74" t="s">
        <v>148</v>
      </c>
      <c r="F19" s="74" t="s">
        <v>193</v>
      </c>
      <c r="G19" s="21" t="s">
        <v>298</v>
      </c>
    </row>
    <row r="20" spans="1:7">
      <c r="A20" s="73"/>
      <c r="B20" s="1039"/>
      <c r="C20" s="1040" t="s">
        <v>299</v>
      </c>
      <c r="D20" s="1040"/>
      <c r="E20" s="1040"/>
      <c r="F20" s="1040"/>
      <c r="G20" s="1040"/>
    </row>
    <row r="21" spans="1:7">
      <c r="A21" s="1039"/>
      <c r="B21" s="1039"/>
      <c r="C21" s="1036" t="s">
        <v>300</v>
      </c>
      <c r="D21" s="1036" t="s">
        <v>301</v>
      </c>
      <c r="E21" s="1036" t="s">
        <v>302</v>
      </c>
      <c r="F21" s="1036" t="s">
        <v>303</v>
      </c>
      <c r="G21" s="1036" t="s">
        <v>304</v>
      </c>
    </row>
    <row r="22" spans="1:7">
      <c r="A22" s="1039"/>
      <c r="B22" s="1039"/>
      <c r="C22" s="1036"/>
      <c r="D22" s="1036"/>
      <c r="E22" s="1036"/>
      <c r="F22" s="1036"/>
      <c r="G22" s="1036"/>
    </row>
    <row r="23" spans="1:7">
      <c r="A23" s="1039"/>
      <c r="B23" s="1039"/>
      <c r="C23" s="1036"/>
      <c r="D23" s="1036"/>
      <c r="E23" s="1036"/>
      <c r="F23" s="1036"/>
      <c r="G23" s="1036"/>
    </row>
    <row r="24" spans="1:7" ht="21">
      <c r="A24" s="21">
        <v>1</v>
      </c>
      <c r="B24" s="75" t="s">
        <v>305</v>
      </c>
      <c r="C24" s="115">
        <v>218141</v>
      </c>
      <c r="D24" s="115">
        <v>41014</v>
      </c>
      <c r="E24" s="115">
        <f>D24+C24</f>
        <v>259155</v>
      </c>
      <c r="F24" s="117">
        <v>415924</v>
      </c>
      <c r="G24" s="115">
        <v>367882</v>
      </c>
    </row>
    <row r="25" spans="1:7">
      <c r="A25" s="21">
        <v>2</v>
      </c>
      <c r="B25" s="75" t="s">
        <v>311</v>
      </c>
      <c r="C25" s="115">
        <v>9251</v>
      </c>
      <c r="D25" s="115">
        <v>218</v>
      </c>
      <c r="E25" s="115">
        <f>D25+C25</f>
        <v>9469</v>
      </c>
      <c r="F25" s="118">
        <v>18700</v>
      </c>
      <c r="G25" s="115">
        <v>18700</v>
      </c>
    </row>
    <row r="26" spans="1:7">
      <c r="A26" s="21">
        <v>3</v>
      </c>
      <c r="B26" s="75" t="s">
        <v>306</v>
      </c>
      <c r="C26" s="116" t="s">
        <v>297</v>
      </c>
      <c r="D26" s="117">
        <v>3514</v>
      </c>
      <c r="E26" s="115">
        <v>3514</v>
      </c>
      <c r="F26" s="118">
        <v>3514</v>
      </c>
      <c r="G26" s="117">
        <v>3514</v>
      </c>
    </row>
    <row r="27" spans="1:7" ht="21">
      <c r="A27" s="21">
        <v>4</v>
      </c>
      <c r="B27" s="75" t="s">
        <v>307</v>
      </c>
      <c r="C27" s="115">
        <v>764.4</v>
      </c>
      <c r="D27" s="117">
        <v>1803.3</v>
      </c>
      <c r="E27" s="115">
        <f>D27+C27</f>
        <v>2567.6999999999998</v>
      </c>
      <c r="F27" s="118">
        <v>2910</v>
      </c>
      <c r="G27" s="117">
        <v>2606</v>
      </c>
    </row>
    <row r="28" spans="1:7">
      <c r="A28" s="21">
        <v>5</v>
      </c>
      <c r="B28" s="75" t="s">
        <v>308</v>
      </c>
      <c r="C28" s="117">
        <v>8765</v>
      </c>
      <c r="D28" s="117">
        <v>5450</v>
      </c>
      <c r="E28" s="115">
        <f>D28+C28</f>
        <v>14215</v>
      </c>
      <c r="F28" s="118">
        <v>14413</v>
      </c>
      <c r="G28" s="117">
        <v>14413</v>
      </c>
    </row>
    <row r="29" spans="1:7">
      <c r="A29" s="21">
        <v>6</v>
      </c>
      <c r="B29" s="75" t="s">
        <v>184</v>
      </c>
      <c r="C29" s="116" t="s">
        <v>297</v>
      </c>
      <c r="D29" s="117">
        <v>43134</v>
      </c>
      <c r="E29" s="117">
        <f>D29</f>
        <v>43134</v>
      </c>
      <c r="F29" s="118">
        <v>43134</v>
      </c>
      <c r="G29" s="117">
        <v>43134</v>
      </c>
    </row>
    <row r="30" spans="1:7" ht="21">
      <c r="A30" s="21">
        <v>7</v>
      </c>
      <c r="B30" s="75" t="s">
        <v>309</v>
      </c>
      <c r="C30" s="116" t="s">
        <v>297</v>
      </c>
      <c r="D30" s="117">
        <v>5165</v>
      </c>
      <c r="E30" s="117">
        <v>5164.6000000000004</v>
      </c>
      <c r="F30" s="118" t="s">
        <v>297</v>
      </c>
      <c r="G30" s="76"/>
    </row>
    <row r="31" spans="1:7">
      <c r="A31" s="83">
        <v>8</v>
      </c>
      <c r="B31" s="84" t="s">
        <v>191</v>
      </c>
      <c r="C31" s="114">
        <f>C24+C25+C27+C28</f>
        <v>236921.4</v>
      </c>
      <c r="D31" s="119">
        <f>SUM(D24:D30)</f>
        <v>100298.3</v>
      </c>
      <c r="E31" s="114">
        <f>SUM(E24:E30)</f>
        <v>337219.3</v>
      </c>
      <c r="F31" s="119">
        <f>SUM(F24:F29)</f>
        <v>498595</v>
      </c>
      <c r="G31" s="119">
        <f>SUM(G24:G29)</f>
        <v>450249</v>
      </c>
    </row>
    <row r="32" spans="1:7">
      <c r="A32" s="2" t="s">
        <v>312</v>
      </c>
    </row>
    <row r="35" spans="3:4">
      <c r="C35" s="713"/>
      <c r="D35" s="713"/>
    </row>
  </sheetData>
  <mergeCells count="18">
    <mergeCell ref="A19:B19"/>
    <mergeCell ref="B20:B23"/>
    <mergeCell ref="C20:G20"/>
    <mergeCell ref="A21:A23"/>
    <mergeCell ref="C21:C23"/>
    <mergeCell ref="D21:D23"/>
    <mergeCell ref="E21:E23"/>
    <mergeCell ref="F21:F23"/>
    <mergeCell ref="G21:G23"/>
    <mergeCell ref="D4:D6"/>
    <mergeCell ref="E4:E6"/>
    <mergeCell ref="F4:F6"/>
    <mergeCell ref="G4:G6"/>
    <mergeCell ref="A2:B2"/>
    <mergeCell ref="B3:B6"/>
    <mergeCell ref="C3:G3"/>
    <mergeCell ref="A4:A6"/>
    <mergeCell ref="C4:C6"/>
  </mergeCells>
  <conditionalFormatting sqref="C3:C4">
    <cfRule type="cellIs" dxfId="7" priority="2" stopIfTrue="1" operator="lessThan">
      <formula>0</formula>
    </cfRule>
  </conditionalFormatting>
  <conditionalFormatting sqref="C20:C21">
    <cfRule type="cellIs" dxfId="6" priority="1" stopIfTrue="1" operator="lessThan">
      <formula>0</formula>
    </cfRule>
  </conditionalFormatting>
  <hyperlinks>
    <hyperlink ref="I1" location="Index!A1" display="Index" xr:uid="{B2BE9CC0-63FE-4D14-B999-66259A2843D5}"/>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886F-D620-4C00-BFE9-C05DF5DB1371}">
  <dimension ref="A1:AJ55"/>
  <sheetViews>
    <sheetView zoomScaleNormal="100" workbookViewId="0">
      <selection activeCell="B18" sqref="B18"/>
    </sheetView>
  </sheetViews>
  <sheetFormatPr defaultColWidth="8.81640625" defaultRowHeight="10.5"/>
  <cols>
    <col min="1" max="1" width="3" style="552" bestFit="1" customWidth="1"/>
    <col min="2" max="2" width="75.54296875" style="552" customWidth="1"/>
    <col min="3" max="3" width="10.54296875" style="552" bestFit="1" customWidth="1"/>
    <col min="4" max="4" width="16.453125" style="552" bestFit="1" customWidth="1"/>
    <col min="5" max="10" width="16" style="552" customWidth="1"/>
    <col min="11" max="11" width="17.54296875" style="552" customWidth="1"/>
    <col min="12" max="12" width="14.1796875" style="552" bestFit="1" customWidth="1"/>
    <col min="13" max="13" width="12" style="552" customWidth="1"/>
    <col min="14" max="14" width="8.81640625" style="552"/>
    <col min="15" max="15" width="13.54296875" style="552" bestFit="1" customWidth="1"/>
    <col min="16" max="16" width="13" style="552" bestFit="1" customWidth="1"/>
    <col min="17" max="20" width="8.81640625" style="552"/>
    <col min="21" max="21" width="3" style="552" bestFit="1" customWidth="1"/>
    <col min="22" max="22" width="75.54296875" style="552" customWidth="1"/>
    <col min="23" max="23" width="8.81640625" style="552"/>
    <col min="24" max="24" width="16.453125" style="552" bestFit="1" customWidth="1"/>
    <col min="25" max="30" width="16" style="552" customWidth="1"/>
    <col min="31" max="31" width="17.54296875" style="552" customWidth="1"/>
    <col min="32" max="32" width="14.1796875" style="552" bestFit="1" customWidth="1"/>
    <col min="33" max="33" width="12" style="552" customWidth="1"/>
    <col min="34" max="34" width="8.81640625" style="552"/>
    <col min="35" max="35" width="13.54296875" style="552" bestFit="1" customWidth="1"/>
    <col min="36" max="36" width="13" style="552" bestFit="1" customWidth="1"/>
    <col min="37" max="16384" width="8.81640625" style="552"/>
  </cols>
  <sheetData>
    <row r="1" spans="1:18" ht="14.15" customHeight="1">
      <c r="A1" s="566" t="s">
        <v>130</v>
      </c>
      <c r="B1" s="566"/>
      <c r="C1" s="11"/>
      <c r="D1" s="566"/>
      <c r="E1" s="566"/>
      <c r="F1" s="11"/>
      <c r="G1" s="566"/>
      <c r="H1" s="566"/>
      <c r="I1" s="11"/>
      <c r="J1" s="566"/>
      <c r="K1" s="566"/>
      <c r="L1" s="11"/>
      <c r="M1" s="566"/>
      <c r="N1" s="566"/>
      <c r="O1" s="11"/>
      <c r="P1" s="566"/>
      <c r="R1" s="11" t="s">
        <v>143</v>
      </c>
    </row>
    <row r="2" spans="1:18" ht="14.15" customHeight="1">
      <c r="B2" s="747">
        <v>45838</v>
      </c>
    </row>
    <row r="3" spans="1:18" ht="14.15" customHeight="1">
      <c r="B3" s="857" t="s">
        <v>146</v>
      </c>
      <c r="C3" s="731" t="s">
        <v>147</v>
      </c>
      <c r="D3" s="731" t="s">
        <v>148</v>
      </c>
      <c r="E3" s="731" t="s">
        <v>193</v>
      </c>
      <c r="F3" s="731" t="s">
        <v>194</v>
      </c>
      <c r="G3" s="731" t="s">
        <v>1559</v>
      </c>
      <c r="H3" s="731" t="s">
        <v>1560</v>
      </c>
      <c r="I3" s="731" t="s">
        <v>1561</v>
      </c>
      <c r="J3" s="731" t="s">
        <v>1562</v>
      </c>
      <c r="K3" s="731" t="s">
        <v>1563</v>
      </c>
      <c r="L3" s="731" t="s">
        <v>1564</v>
      </c>
      <c r="M3" s="706" t="s">
        <v>1565</v>
      </c>
      <c r="N3" s="706" t="s">
        <v>1566</v>
      </c>
      <c r="O3" s="706" t="s">
        <v>1567</v>
      </c>
      <c r="P3" s="706" t="s">
        <v>1721</v>
      </c>
    </row>
    <row r="4" spans="1:18">
      <c r="B4" s="1133" t="s">
        <v>1740</v>
      </c>
      <c r="C4" s="1316" t="s">
        <v>1571</v>
      </c>
      <c r="D4" s="1317"/>
      <c r="E4" s="1317"/>
      <c r="F4" s="1317"/>
      <c r="G4" s="1317"/>
      <c r="H4" s="1317"/>
      <c r="I4" s="1317"/>
      <c r="J4" s="1317"/>
      <c r="K4" s="1317"/>
      <c r="L4" s="1317"/>
      <c r="M4" s="1317"/>
      <c r="N4" s="1317"/>
      <c r="O4" s="1317"/>
      <c r="P4" s="1318"/>
    </row>
    <row r="5" spans="1:18">
      <c r="B5" s="1134"/>
      <c r="C5" s="858"/>
      <c r="D5" s="1120" t="s">
        <v>1723</v>
      </c>
      <c r="E5" s="1121"/>
      <c r="F5" s="1121"/>
      <c r="G5" s="1121"/>
      <c r="H5" s="1121"/>
      <c r="I5" s="1121"/>
      <c r="J5" s="1121"/>
      <c r="K5" s="1121"/>
      <c r="L5" s="1121"/>
      <c r="M5" s="1121"/>
      <c r="N5" s="1121"/>
      <c r="O5" s="1121"/>
      <c r="P5" s="1122"/>
    </row>
    <row r="6" spans="1:18" ht="38.5" customHeight="1">
      <c r="B6" s="1134"/>
      <c r="C6" s="858"/>
      <c r="D6" s="1120" t="s">
        <v>1724</v>
      </c>
      <c r="E6" s="1121"/>
      <c r="F6" s="1121"/>
      <c r="G6" s="1121"/>
      <c r="H6" s="1122"/>
      <c r="I6" s="1319" t="s">
        <v>1725</v>
      </c>
      <c r="J6" s="1319" t="s">
        <v>1726</v>
      </c>
      <c r="K6" s="1168" t="s">
        <v>1727</v>
      </c>
      <c r="L6" s="1133" t="s">
        <v>1584</v>
      </c>
      <c r="M6" s="1133" t="s">
        <v>1585</v>
      </c>
      <c r="N6" s="1252" t="s">
        <v>815</v>
      </c>
      <c r="O6" s="1321"/>
      <c r="P6" s="1253"/>
    </row>
    <row r="7" spans="1:18" ht="31.5">
      <c r="B7" s="1135"/>
      <c r="C7" s="858"/>
      <c r="D7" s="730" t="s">
        <v>1575</v>
      </c>
      <c r="E7" s="730" t="s">
        <v>1576</v>
      </c>
      <c r="F7" s="730" t="s">
        <v>1577</v>
      </c>
      <c r="G7" s="730" t="s">
        <v>1578</v>
      </c>
      <c r="H7" s="859" t="s">
        <v>1579</v>
      </c>
      <c r="I7" s="1320"/>
      <c r="J7" s="1320"/>
      <c r="K7" s="1169"/>
      <c r="L7" s="1135"/>
      <c r="M7" s="1135"/>
      <c r="N7" s="860"/>
      <c r="O7" s="14" t="s">
        <v>1728</v>
      </c>
      <c r="P7" s="14" t="s">
        <v>1585</v>
      </c>
    </row>
    <row r="8" spans="1:18">
      <c r="A8" s="861">
        <v>1</v>
      </c>
      <c r="B8" s="819" t="s">
        <v>1588</v>
      </c>
      <c r="C8" s="874">
        <v>365.44714313000014</v>
      </c>
      <c r="D8" s="874">
        <v>97.530300045417121</v>
      </c>
      <c r="E8" s="874">
        <v>68.709037094840582</v>
      </c>
      <c r="F8" s="874">
        <v>59.631105593725742</v>
      </c>
      <c r="G8" s="874">
        <v>0.23312373</v>
      </c>
      <c r="H8" s="874">
        <v>0</v>
      </c>
      <c r="I8" s="874">
        <v>223.68345737717638</v>
      </c>
      <c r="J8" s="874">
        <v>1.2521889680587841</v>
      </c>
      <c r="K8" s="874">
        <v>1.1679201187483188</v>
      </c>
      <c r="L8" s="874">
        <v>14.480566200467786</v>
      </c>
      <c r="M8" s="874">
        <v>0.81219933513389531</v>
      </c>
      <c r="N8" s="862">
        <v>-2.4759021813338959</v>
      </c>
      <c r="O8" s="862">
        <v>-0.51654344048057654</v>
      </c>
      <c r="P8" s="862">
        <v>-1.6637028462000003</v>
      </c>
    </row>
    <row r="9" spans="1:18">
      <c r="A9" s="861">
        <v>2</v>
      </c>
      <c r="B9" s="819" t="s">
        <v>1589</v>
      </c>
      <c r="C9" s="874">
        <v>110.31147595</v>
      </c>
      <c r="D9" s="874">
        <v>17.134455786809337</v>
      </c>
      <c r="E9" s="874">
        <v>8.5262029207762726</v>
      </c>
      <c r="F9" s="874">
        <v>0.82805153004834486</v>
      </c>
      <c r="G9" s="874">
        <v>0</v>
      </c>
      <c r="H9" s="874">
        <v>2</v>
      </c>
      <c r="I9" s="874">
        <v>13.326227078074471</v>
      </c>
      <c r="J9" s="874">
        <v>0.58702036471586705</v>
      </c>
      <c r="K9" s="874">
        <v>12.575462794843617</v>
      </c>
      <c r="L9" s="874">
        <v>1.0799913278584934</v>
      </c>
      <c r="M9" s="874">
        <v>0.12305849875599952</v>
      </c>
      <c r="N9" s="862">
        <v>-1.2165011106559993</v>
      </c>
      <c r="O9" s="862">
        <v>-0.10891191721474942</v>
      </c>
      <c r="P9" s="862">
        <v>-1.0934426118999998</v>
      </c>
    </row>
    <row r="10" spans="1:18">
      <c r="A10" s="861">
        <v>3</v>
      </c>
      <c r="B10" s="819" t="s">
        <v>1595</v>
      </c>
      <c r="C10" s="874">
        <v>4944.8155238700037</v>
      </c>
      <c r="D10" s="874">
        <v>1368.2464156006868</v>
      </c>
      <c r="E10" s="874">
        <v>455.91716467133926</v>
      </c>
      <c r="F10" s="874">
        <v>399.13015701631474</v>
      </c>
      <c r="G10" s="874">
        <v>0.63142690891784103</v>
      </c>
      <c r="H10" s="874">
        <v>4</v>
      </c>
      <c r="I10" s="874">
        <v>1941.7377797774855</v>
      </c>
      <c r="J10" s="874">
        <v>30.303573853581074</v>
      </c>
      <c r="K10" s="874">
        <v>250.88381056618951</v>
      </c>
      <c r="L10" s="874">
        <v>365.89403133910099</v>
      </c>
      <c r="M10" s="874">
        <v>17.614044019473766</v>
      </c>
      <c r="N10" s="862">
        <v>-52.13561289169116</v>
      </c>
      <c r="O10" s="862">
        <v>-4.7771234863130658</v>
      </c>
      <c r="P10" s="862">
        <v>-45.521568872217394</v>
      </c>
    </row>
    <row r="11" spans="1:18">
      <c r="A11" s="861">
        <v>4</v>
      </c>
      <c r="B11" s="819" t="s">
        <v>1620</v>
      </c>
      <c r="C11" s="874">
        <v>1383.6200687600001</v>
      </c>
      <c r="D11" s="874">
        <v>139.8676214139108</v>
      </c>
      <c r="E11" s="874">
        <v>298.86654645372448</v>
      </c>
      <c r="F11" s="874">
        <v>394.19027719195725</v>
      </c>
      <c r="G11" s="874">
        <v>0</v>
      </c>
      <c r="H11" s="874">
        <v>3</v>
      </c>
      <c r="I11" s="874">
        <v>793.58740331813067</v>
      </c>
      <c r="J11" s="874">
        <v>3.1024076038510651</v>
      </c>
      <c r="K11" s="874">
        <v>36.234634137611074</v>
      </c>
      <c r="L11" s="874">
        <v>3.4849650036921704</v>
      </c>
      <c r="M11" s="874">
        <v>0.35178808544057077</v>
      </c>
      <c r="N11" s="862">
        <v>-2.5226276679344459</v>
      </c>
      <c r="O11" s="862">
        <v>-6.6135550118199243E-2</v>
      </c>
      <c r="P11" s="862">
        <v>-2.1708395824938758</v>
      </c>
    </row>
    <row r="12" spans="1:18">
      <c r="A12" s="861">
        <v>5</v>
      </c>
      <c r="B12" s="819" t="s">
        <v>1625</v>
      </c>
      <c r="C12" s="874">
        <v>502.04321232999985</v>
      </c>
      <c r="D12" s="874">
        <v>0.89332204658582426</v>
      </c>
      <c r="E12" s="874">
        <v>0.754474510468788</v>
      </c>
      <c r="F12" s="874">
        <v>0.22854577658150255</v>
      </c>
      <c r="G12" s="874">
        <v>0</v>
      </c>
      <c r="H12" s="874">
        <v>1</v>
      </c>
      <c r="I12" s="874">
        <v>0.35001462716496451</v>
      </c>
      <c r="J12" s="874">
        <v>1.5103870314328731</v>
      </c>
      <c r="K12" s="874">
        <v>1.5940675038277324E-2</v>
      </c>
      <c r="L12" s="874">
        <v>0.67596675070874157</v>
      </c>
      <c r="M12" s="874">
        <v>1.3980330522610707E-2</v>
      </c>
      <c r="N12" s="862">
        <v>-1.3989277535539107E-2</v>
      </c>
      <c r="O12" s="862">
        <v>-1.370979637073505E-2</v>
      </c>
      <c r="P12" s="862">
        <v>-8.9470129284013381E-6</v>
      </c>
    </row>
    <row r="13" spans="1:18">
      <c r="A13" s="861">
        <v>6</v>
      </c>
      <c r="B13" s="819" t="s">
        <v>1626</v>
      </c>
      <c r="C13" s="874">
        <v>3541.253647649999</v>
      </c>
      <c r="D13" s="874">
        <v>1812.5319222763478</v>
      </c>
      <c r="E13" s="874">
        <v>303.93319080769965</v>
      </c>
      <c r="F13" s="874">
        <v>415.45121488396848</v>
      </c>
      <c r="G13" s="874">
        <v>2.2236170875268817</v>
      </c>
      <c r="H13" s="874">
        <v>3</v>
      </c>
      <c r="I13" s="874">
        <v>2467.7686197589701</v>
      </c>
      <c r="J13" s="874">
        <v>23.102175833060958</v>
      </c>
      <c r="K13" s="874">
        <v>43.269149463512484</v>
      </c>
      <c r="L13" s="874">
        <v>283.30430806491825</v>
      </c>
      <c r="M13" s="874">
        <v>9.0105490108398456</v>
      </c>
      <c r="N13" s="862">
        <v>-61.517332231043383</v>
      </c>
      <c r="O13" s="862">
        <v>-6.2494638082365617</v>
      </c>
      <c r="P13" s="862">
        <v>-52.506783220203531</v>
      </c>
    </row>
    <row r="14" spans="1:18">
      <c r="A14" s="861">
        <v>7</v>
      </c>
      <c r="B14" s="819" t="s">
        <v>1630</v>
      </c>
      <c r="C14" s="874">
        <v>5327.393468219997</v>
      </c>
      <c r="D14" s="874">
        <v>866.18339762117625</v>
      </c>
      <c r="E14" s="874">
        <v>376.56423245751995</v>
      </c>
      <c r="F14" s="874">
        <v>290.19525738353298</v>
      </c>
      <c r="G14" s="874">
        <v>3.5419819131832182</v>
      </c>
      <c r="H14" s="874">
        <v>3</v>
      </c>
      <c r="I14" s="874">
        <v>1400.8383160253404</v>
      </c>
      <c r="J14" s="874">
        <v>69.321472954232263</v>
      </c>
      <c r="K14" s="874">
        <v>66.325080395840317</v>
      </c>
      <c r="L14" s="874">
        <v>166.53913402661036</v>
      </c>
      <c r="M14" s="874">
        <v>7.0615604579603097</v>
      </c>
      <c r="N14" s="862">
        <v>-39.798695219535702</v>
      </c>
      <c r="O14" s="862">
        <v>-3.9557387018702301</v>
      </c>
      <c r="P14" s="862">
        <v>-33.737134761575383</v>
      </c>
    </row>
    <row r="15" spans="1:18">
      <c r="A15" s="861">
        <v>8</v>
      </c>
      <c r="B15" s="819" t="s">
        <v>1631</v>
      </c>
      <c r="C15" s="874">
        <v>1968.4092907200011</v>
      </c>
      <c r="D15" s="874">
        <v>415.71502759374266</v>
      </c>
      <c r="E15" s="874">
        <v>153.21287905126096</v>
      </c>
      <c r="F15" s="874">
        <v>94.465147860478694</v>
      </c>
      <c r="G15" s="874">
        <v>0.15825612</v>
      </c>
      <c r="H15" s="874">
        <v>3</v>
      </c>
      <c r="I15" s="874">
        <v>606.83800167305492</v>
      </c>
      <c r="J15" s="874">
        <v>13.311471724319871</v>
      </c>
      <c r="K15" s="874">
        <v>43.401837228107489</v>
      </c>
      <c r="L15" s="874">
        <v>77.076694855832713</v>
      </c>
      <c r="M15" s="874">
        <v>1.5948351245182075</v>
      </c>
      <c r="N15" s="862">
        <v>-7.5383343095578423</v>
      </c>
      <c r="O15" s="862">
        <v>-1.1514292169828477</v>
      </c>
      <c r="P15" s="862">
        <v>-5.9434991850396353</v>
      </c>
    </row>
    <row r="16" spans="1:18">
      <c r="A16" s="861">
        <v>9</v>
      </c>
      <c r="B16" s="60" t="s">
        <v>1637</v>
      </c>
      <c r="C16" s="874">
        <v>348.91625761</v>
      </c>
      <c r="D16" s="874">
        <v>2.0871635426881485</v>
      </c>
      <c r="E16" s="874">
        <v>1.1175839647387882</v>
      </c>
      <c r="F16" s="874">
        <v>1.1675326553584775</v>
      </c>
      <c r="G16" s="874">
        <v>0</v>
      </c>
      <c r="H16" s="874">
        <v>7</v>
      </c>
      <c r="I16" s="874">
        <v>0.47476122655447911</v>
      </c>
      <c r="J16" s="874">
        <v>3.8758969414743789</v>
      </c>
      <c r="K16" s="874">
        <v>2.162199475655641E-2</v>
      </c>
      <c r="L16" s="874">
        <v>0.95247421886908834</v>
      </c>
      <c r="M16" s="874">
        <v>3.116567766217343E-2</v>
      </c>
      <c r="N16" s="862">
        <v>-3.9369375589517877E-2</v>
      </c>
      <c r="O16" s="862">
        <v>-2.6579296441761165E-2</v>
      </c>
      <c r="P16" s="862">
        <v>-8.2036979273444419E-3</v>
      </c>
    </row>
    <row r="17" spans="1:36">
      <c r="A17" s="861">
        <v>10</v>
      </c>
      <c r="B17" s="819" t="s">
        <v>1729</v>
      </c>
      <c r="C17" s="874">
        <v>975.20848557000022</v>
      </c>
      <c r="D17" s="874">
        <v>250.60283281875459</v>
      </c>
      <c r="E17" s="874">
        <v>56.287308374863933</v>
      </c>
      <c r="F17" s="874">
        <v>86.217748311722929</v>
      </c>
      <c r="G17" s="874">
        <v>0.15877144000000001</v>
      </c>
      <c r="H17" s="874">
        <v>2</v>
      </c>
      <c r="I17" s="874">
        <v>381.87440196290692</v>
      </c>
      <c r="J17" s="874">
        <v>3.1066122811218135</v>
      </c>
      <c r="K17" s="874">
        <v>9.2856467013125847</v>
      </c>
      <c r="L17" s="874">
        <v>39.881057495076696</v>
      </c>
      <c r="M17" s="874">
        <v>2.3177982961948151</v>
      </c>
      <c r="N17" s="862">
        <v>-12.312380393330066</v>
      </c>
      <c r="O17" s="862">
        <v>-1.7930847036573314</v>
      </c>
      <c r="P17" s="862">
        <v>-9.9945820971352521</v>
      </c>
    </row>
    <row r="18" spans="1:36">
      <c r="A18" s="861">
        <v>11</v>
      </c>
      <c r="B18" s="819" t="s">
        <v>1730</v>
      </c>
      <c r="C18" s="874">
        <v>3220.4904566499999</v>
      </c>
      <c r="D18" s="874">
        <v>792.87296935002689</v>
      </c>
      <c r="E18" s="874">
        <v>642.05370745472271</v>
      </c>
      <c r="F18" s="874">
        <v>739.3342451997305</v>
      </c>
      <c r="G18" s="874">
        <v>46.431834297995408</v>
      </c>
      <c r="H18" s="874">
        <v>3</v>
      </c>
      <c r="I18" s="874">
        <v>2195.6732037979727</v>
      </c>
      <c r="J18" s="874">
        <v>17.675828006074152</v>
      </c>
      <c r="K18" s="874">
        <v>7.3437244984294612</v>
      </c>
      <c r="L18" s="874">
        <v>166.6031202709477</v>
      </c>
      <c r="M18" s="874">
        <v>7.4057113546240005</v>
      </c>
      <c r="N18" s="862">
        <v>-24.438748518832096</v>
      </c>
      <c r="O18" s="862">
        <v>-4.4023229051831496</v>
      </c>
      <c r="P18" s="862">
        <v>-18.033037164208096</v>
      </c>
    </row>
    <row r="19" spans="1:36">
      <c r="A19" s="861">
        <v>12</v>
      </c>
      <c r="B19" s="819" t="s">
        <v>1731</v>
      </c>
      <c r="C19" s="874">
        <v>1709.3859978799999</v>
      </c>
      <c r="D19" s="874">
        <v>454.87295132513606</v>
      </c>
      <c r="E19" s="874">
        <v>108.27448247361019</v>
      </c>
      <c r="F19" s="874">
        <v>141.88208987663833</v>
      </c>
      <c r="G19" s="874">
        <v>1.03801469</v>
      </c>
      <c r="H19" s="874">
        <v>2</v>
      </c>
      <c r="I19" s="874">
        <v>689.4073377598736</v>
      </c>
      <c r="J19" s="874">
        <v>10.930371365997949</v>
      </c>
      <c r="K19" s="874">
        <v>5.729829239513462</v>
      </c>
      <c r="L19" s="874">
        <v>112.30643002757327</v>
      </c>
      <c r="M19" s="874">
        <v>1.7552358168810094</v>
      </c>
      <c r="N19" s="862">
        <v>-21.698167213231187</v>
      </c>
      <c r="O19" s="862">
        <v>-1.0307168562609286</v>
      </c>
      <c r="P19" s="862">
        <v>-19.942931396350179</v>
      </c>
    </row>
    <row r="20" spans="1:36">
      <c r="A20" s="861">
        <v>13</v>
      </c>
      <c r="B20" s="819" t="s">
        <v>1732</v>
      </c>
      <c r="C20" s="874">
        <v>1234.0451387500002</v>
      </c>
      <c r="D20" s="874">
        <v>92.916287762369819</v>
      </c>
      <c r="E20" s="874">
        <v>112.5478771339214</v>
      </c>
      <c r="F20" s="874">
        <v>757.52343235000001</v>
      </c>
      <c r="G20" s="874">
        <v>70.134400429999985</v>
      </c>
      <c r="H20" s="874">
        <v>0</v>
      </c>
      <c r="I20" s="874">
        <v>1032.9546904083534</v>
      </c>
      <c r="J20" s="874">
        <v>0.16555994266753998</v>
      </c>
      <c r="K20" s="874">
        <v>1.7473252703393333E-3</v>
      </c>
      <c r="L20" s="874">
        <v>4.0071730652659447E-3</v>
      </c>
      <c r="M20" s="874">
        <v>0.2907050160453124</v>
      </c>
      <c r="N20" s="862">
        <v>-0.2907050160453124</v>
      </c>
      <c r="O20" s="862">
        <v>-2.4083353768439636E-4</v>
      </c>
      <c r="P20" s="862">
        <v>0</v>
      </c>
    </row>
    <row r="21" spans="1:36">
      <c r="A21" s="861">
        <v>14</v>
      </c>
      <c r="B21" s="819" t="s">
        <v>1733</v>
      </c>
      <c r="C21" s="874">
        <v>115.38163538999999</v>
      </c>
      <c r="D21" s="874">
        <v>14.157322690696589</v>
      </c>
      <c r="E21" s="874">
        <v>13.471062391027715</v>
      </c>
      <c r="F21" s="874">
        <v>49.514929619999997</v>
      </c>
      <c r="G21" s="874">
        <v>0.95531686000000016</v>
      </c>
      <c r="H21" s="874">
        <v>0</v>
      </c>
      <c r="I21" s="874">
        <v>75.490392229418433</v>
      </c>
      <c r="J21" s="874">
        <v>0.41976443471608632</v>
      </c>
      <c r="K21" s="874">
        <v>1.1884748975897803</v>
      </c>
      <c r="L21" s="874">
        <v>3.9448955971674668</v>
      </c>
      <c r="M21" s="874">
        <v>0.13730171032892541</v>
      </c>
      <c r="N21" s="862">
        <v>-0.36171005727866012</v>
      </c>
      <c r="O21" s="862">
        <v>-0.10772690266994475</v>
      </c>
      <c r="P21" s="862">
        <v>-0.22440834694973472</v>
      </c>
    </row>
    <row r="22" spans="1:36">
      <c r="A22" s="861">
        <v>15</v>
      </c>
      <c r="B22" s="819" t="s">
        <v>1734</v>
      </c>
      <c r="C22" s="874">
        <v>2964.3612954699997</v>
      </c>
      <c r="D22" s="874">
        <v>126.70017052062288</v>
      </c>
      <c r="E22" s="874">
        <v>121.97073965247864</v>
      </c>
      <c r="F22" s="874">
        <v>189.65644798579564</v>
      </c>
      <c r="G22" s="874">
        <v>12.799445708818618</v>
      </c>
      <c r="H22" s="874">
        <v>6</v>
      </c>
      <c r="I22" s="874">
        <v>413.1139122715573</v>
      </c>
      <c r="J22" s="874">
        <v>34.952053298922031</v>
      </c>
      <c r="K22" s="874">
        <v>3.0608382972364843</v>
      </c>
      <c r="L22" s="874">
        <v>24.711071696324407</v>
      </c>
      <c r="M22" s="874">
        <v>1.665567736538373</v>
      </c>
      <c r="N22" s="862">
        <v>-3.2061718479217207</v>
      </c>
      <c r="O22" s="862">
        <v>-1.4528515643946995</v>
      </c>
      <c r="P22" s="862">
        <v>-1.540604111383348</v>
      </c>
    </row>
    <row r="23" spans="1:36">
      <c r="A23" s="861">
        <v>16</v>
      </c>
      <c r="B23" s="819" t="s">
        <v>1735</v>
      </c>
      <c r="C23" s="874">
        <v>328.41600027000004</v>
      </c>
      <c r="D23" s="874">
        <v>13.199668122818183</v>
      </c>
      <c r="E23" s="874">
        <v>8.0731246674715962</v>
      </c>
      <c r="F23" s="874">
        <v>5.8615071769604459</v>
      </c>
      <c r="G23" s="874">
        <v>1.3336994</v>
      </c>
      <c r="H23" s="874">
        <v>1</v>
      </c>
      <c r="I23" s="874">
        <v>22.88054436586938</v>
      </c>
      <c r="J23" s="874">
        <v>4.5554774638694742</v>
      </c>
      <c r="K23" s="874">
        <v>1.0319775375113756</v>
      </c>
      <c r="L23" s="874">
        <v>4.8328225957604092</v>
      </c>
      <c r="M23" s="874">
        <v>0.21703622280711288</v>
      </c>
      <c r="N23" s="862">
        <v>-0.41037989354331583</v>
      </c>
      <c r="O23" s="862">
        <v>-0.16669037342367718</v>
      </c>
      <c r="P23" s="862">
        <v>-0.1933436707362029</v>
      </c>
    </row>
    <row r="24" spans="1:36">
      <c r="A24" s="861">
        <v>17</v>
      </c>
      <c r="B24" s="863" t="s">
        <v>1736</v>
      </c>
      <c r="C24" s="876">
        <v>307.7489152600001</v>
      </c>
      <c r="D24" s="876">
        <v>26.840841492463746</v>
      </c>
      <c r="E24" s="876">
        <v>26.46255198216264</v>
      </c>
      <c r="F24" s="876">
        <v>74.389400051985703</v>
      </c>
      <c r="G24" s="876">
        <v>4.35011832</v>
      </c>
      <c r="H24" s="876">
        <v>0</v>
      </c>
      <c r="I24" s="876">
        <v>129.43062087229407</v>
      </c>
      <c r="J24" s="876">
        <v>2.5482929654233364</v>
      </c>
      <c r="K24" s="876">
        <v>6.3998008894661604E-2</v>
      </c>
      <c r="L24" s="876">
        <v>6.4480544961200801</v>
      </c>
      <c r="M24" s="911">
        <v>0.28673540270790931</v>
      </c>
      <c r="N24" s="910">
        <v>-0.81900279573337176</v>
      </c>
      <c r="O24" s="910">
        <v>-0.21189193870158843</v>
      </c>
      <c r="P24" s="910">
        <v>-0.53226739302546244</v>
      </c>
    </row>
    <row r="25" spans="1:36">
      <c r="A25" s="861">
        <v>18</v>
      </c>
      <c r="B25" s="864" t="s">
        <v>1737</v>
      </c>
      <c r="C25" s="875">
        <v>46278.95414678708</v>
      </c>
      <c r="D25" s="875">
        <v>4.1689492069150633</v>
      </c>
      <c r="E25" s="875">
        <v>3.5978231618005041</v>
      </c>
      <c r="F25" s="875">
        <v>178.2619515048834</v>
      </c>
      <c r="G25" s="875">
        <v>0</v>
      </c>
      <c r="H25" s="875">
        <v>0.33259540906505575</v>
      </c>
      <c r="I25" s="875">
        <v>0</v>
      </c>
      <c r="J25" s="875">
        <v>186.02872387359895</v>
      </c>
      <c r="K25" s="875">
        <v>0</v>
      </c>
      <c r="L25" s="875">
        <v>20.09540446405483</v>
      </c>
      <c r="M25" s="875">
        <v>5.805261692089017</v>
      </c>
      <c r="N25" s="865">
        <v>-1.3703961154832689</v>
      </c>
      <c r="O25" s="865">
        <v>-0.16930659926765437</v>
      </c>
      <c r="P25" s="865">
        <v>-1.1520974605387209</v>
      </c>
    </row>
    <row r="26" spans="1:36">
      <c r="A26" s="861">
        <v>19</v>
      </c>
      <c r="B26" s="819" t="s">
        <v>1738</v>
      </c>
      <c r="C26" s="875">
        <v>14138.96240269553</v>
      </c>
      <c r="D26" s="875">
        <v>11.08554157831049</v>
      </c>
      <c r="E26" s="875">
        <v>5.847432572515582</v>
      </c>
      <c r="F26" s="875">
        <v>13.866573317412334</v>
      </c>
      <c r="G26" s="875">
        <v>0</v>
      </c>
      <c r="H26" s="875">
        <v>5.6027075662686242E-2</v>
      </c>
      <c r="I26" s="875">
        <v>0</v>
      </c>
      <c r="J26" s="875">
        <v>30.799547468238405</v>
      </c>
      <c r="K26" s="875">
        <v>0</v>
      </c>
      <c r="L26" s="875">
        <v>1.5571292216113777</v>
      </c>
      <c r="M26" s="875">
        <v>2.1777315256088641</v>
      </c>
      <c r="N26" s="865">
        <v>-0.77551616523386613</v>
      </c>
      <c r="O26" s="865">
        <v>-8.02942706138636E-3</v>
      </c>
      <c r="P26" s="865">
        <v>-0.74150264077321304</v>
      </c>
    </row>
    <row r="27" spans="1:36" ht="14.15" customHeight="1">
      <c r="C27" s="872"/>
      <c r="D27" s="872"/>
      <c r="E27" s="872"/>
      <c r="F27" s="872"/>
      <c r="G27" s="872"/>
      <c r="H27" s="872"/>
      <c r="I27" s="872"/>
      <c r="J27" s="872"/>
      <c r="K27" s="872"/>
      <c r="L27" s="872"/>
      <c r="M27" s="872"/>
      <c r="N27" s="872"/>
      <c r="O27" s="872"/>
      <c r="P27" s="872"/>
    </row>
    <row r="30" spans="1:36">
      <c r="A30" s="1246" t="s">
        <v>130</v>
      </c>
      <c r="B30" s="1246"/>
      <c r="C30" s="879"/>
      <c r="D30" s="878"/>
      <c r="E30" s="878"/>
      <c r="F30" s="879"/>
      <c r="G30" s="878"/>
      <c r="H30" s="878"/>
      <c r="I30" s="879"/>
      <c r="J30" s="878"/>
      <c r="K30" s="878"/>
      <c r="L30" s="879"/>
      <c r="M30" s="878"/>
      <c r="N30" s="878"/>
      <c r="O30" s="879"/>
      <c r="P30" s="878"/>
      <c r="Q30" s="901"/>
      <c r="R30" s="901"/>
      <c r="S30" s="901"/>
      <c r="T30" s="901"/>
      <c r="U30" s="1322"/>
      <c r="V30" s="1322"/>
      <c r="W30" s="901"/>
      <c r="X30" s="901"/>
      <c r="Y30" s="901"/>
      <c r="Z30" s="901"/>
      <c r="AA30" s="901"/>
      <c r="AB30" s="901"/>
      <c r="AC30" s="901"/>
      <c r="AD30" s="901"/>
      <c r="AE30" s="901"/>
      <c r="AF30" s="901"/>
      <c r="AG30" s="901"/>
      <c r="AH30" s="901"/>
      <c r="AI30" s="901"/>
      <c r="AJ30" s="901"/>
    </row>
    <row r="31" spans="1:36">
      <c r="A31" s="901"/>
      <c r="B31" s="881">
        <v>45657</v>
      </c>
      <c r="C31" s="901"/>
      <c r="D31" s="901"/>
      <c r="E31" s="901"/>
      <c r="F31" s="901"/>
      <c r="G31" s="901"/>
      <c r="H31" s="901"/>
      <c r="I31" s="901"/>
      <c r="J31" s="901"/>
      <c r="K31" s="901"/>
      <c r="L31" s="901"/>
      <c r="M31" s="901"/>
      <c r="N31" s="901"/>
      <c r="O31" s="901"/>
      <c r="P31" s="901"/>
      <c r="Q31" s="901"/>
      <c r="R31" s="901"/>
      <c r="S31" s="901"/>
      <c r="T31" s="901"/>
      <c r="U31" s="1322"/>
      <c r="V31" s="1322"/>
      <c r="W31" s="901"/>
      <c r="X31" s="901"/>
      <c r="Y31" s="901"/>
      <c r="Z31" s="901"/>
      <c r="AA31" s="901"/>
      <c r="AB31" s="901"/>
      <c r="AC31" s="901"/>
      <c r="AD31" s="901"/>
      <c r="AE31" s="901"/>
      <c r="AF31" s="901"/>
      <c r="AG31" s="901"/>
      <c r="AH31" s="901"/>
      <c r="AI31" s="901"/>
      <c r="AJ31" s="901"/>
    </row>
    <row r="32" spans="1:36">
      <c r="A32" s="901"/>
      <c r="B32" s="902" t="s">
        <v>146</v>
      </c>
      <c r="C32" s="903" t="s">
        <v>147</v>
      </c>
      <c r="D32" s="903" t="s">
        <v>148</v>
      </c>
      <c r="E32" s="903" t="s">
        <v>193</v>
      </c>
      <c r="F32" s="903" t="s">
        <v>194</v>
      </c>
      <c r="G32" s="903" t="s">
        <v>1559</v>
      </c>
      <c r="H32" s="903" t="s">
        <v>1560</v>
      </c>
      <c r="I32" s="903" t="s">
        <v>1561</v>
      </c>
      <c r="J32" s="903" t="s">
        <v>1562</v>
      </c>
      <c r="K32" s="903" t="s">
        <v>1563</v>
      </c>
      <c r="L32" s="903" t="s">
        <v>1564</v>
      </c>
      <c r="M32" s="904" t="s">
        <v>1565</v>
      </c>
      <c r="N32" s="904" t="s">
        <v>1566</v>
      </c>
      <c r="O32" s="904" t="s">
        <v>1567</v>
      </c>
      <c r="P32" s="904" t="s">
        <v>1721</v>
      </c>
      <c r="Q32" s="901"/>
      <c r="R32" s="901"/>
      <c r="S32" s="901"/>
      <c r="T32" s="901"/>
      <c r="U32" s="1322"/>
      <c r="V32" s="1322"/>
      <c r="W32" s="901"/>
      <c r="X32" s="901"/>
      <c r="Y32" s="901"/>
      <c r="Z32" s="901"/>
      <c r="AA32" s="901"/>
      <c r="AB32" s="901"/>
      <c r="AC32" s="901"/>
      <c r="AD32" s="901"/>
      <c r="AE32" s="901"/>
      <c r="AF32" s="901"/>
      <c r="AG32" s="901"/>
      <c r="AH32" s="901"/>
      <c r="AI32" s="901"/>
      <c r="AJ32" s="901"/>
    </row>
    <row r="33" spans="1:36">
      <c r="A33" s="901"/>
      <c r="B33" s="817" t="s">
        <v>1740</v>
      </c>
      <c r="C33" s="1328" t="s">
        <v>1571</v>
      </c>
      <c r="D33" s="1329"/>
      <c r="E33" s="1329"/>
      <c r="F33" s="1329"/>
      <c r="G33" s="1329"/>
      <c r="H33" s="1329"/>
      <c r="I33" s="1329"/>
      <c r="J33" s="1329"/>
      <c r="K33" s="1329"/>
      <c r="L33" s="1329"/>
      <c r="M33" s="1329"/>
      <c r="N33" s="1329"/>
      <c r="O33" s="1329"/>
      <c r="P33" s="1329"/>
      <c r="Q33" s="901"/>
      <c r="R33" s="901"/>
      <c r="S33" s="901"/>
      <c r="T33" s="901"/>
      <c r="U33" s="1322"/>
      <c r="V33" s="1322"/>
      <c r="W33" s="901"/>
      <c r="X33" s="901"/>
      <c r="Y33" s="901"/>
      <c r="Z33" s="901"/>
      <c r="AA33" s="901"/>
      <c r="AB33" s="901"/>
      <c r="AC33" s="901"/>
      <c r="AD33" s="901"/>
      <c r="AE33" s="901"/>
      <c r="AF33" s="901"/>
      <c r="AG33" s="901"/>
      <c r="AH33" s="901"/>
      <c r="AI33" s="901"/>
      <c r="AJ33" s="901"/>
    </row>
    <row r="34" spans="1:36" ht="11.25" customHeight="1">
      <c r="A34" s="901"/>
      <c r="B34" s="905"/>
      <c r="C34" s="906"/>
      <c r="D34" s="1323" t="s">
        <v>1723</v>
      </c>
      <c r="E34" s="1324"/>
      <c r="F34" s="1324"/>
      <c r="G34" s="1324"/>
      <c r="H34" s="1324"/>
      <c r="I34" s="1324"/>
      <c r="J34" s="1324"/>
      <c r="K34" s="1324"/>
      <c r="L34" s="1324"/>
      <c r="M34" s="1324"/>
      <c r="N34" s="1324"/>
      <c r="O34" s="1324"/>
      <c r="P34" s="1324"/>
      <c r="Q34" s="901"/>
      <c r="R34" s="901"/>
      <c r="S34" s="901"/>
      <c r="T34" s="901"/>
      <c r="U34" s="1322"/>
      <c r="V34" s="1322"/>
      <c r="W34" s="901"/>
      <c r="X34" s="901"/>
      <c r="Y34" s="901"/>
      <c r="Z34" s="901"/>
      <c r="AA34" s="901"/>
      <c r="AB34" s="901"/>
      <c r="AC34" s="901"/>
      <c r="AD34" s="901"/>
      <c r="AE34" s="901"/>
      <c r="AF34" s="901"/>
      <c r="AG34" s="901"/>
      <c r="AH34" s="901"/>
      <c r="AI34" s="901"/>
      <c r="AJ34" s="901"/>
    </row>
    <row r="35" spans="1:36" ht="33.75" customHeight="1">
      <c r="A35" s="901"/>
      <c r="B35" s="905"/>
      <c r="C35" s="906"/>
      <c r="D35" s="1323" t="s">
        <v>1724</v>
      </c>
      <c r="E35" s="1324"/>
      <c r="F35" s="1324"/>
      <c r="G35" s="1324"/>
      <c r="H35" s="1325"/>
      <c r="I35" s="1326" t="s">
        <v>1725</v>
      </c>
      <c r="J35" s="1326" t="s">
        <v>1726</v>
      </c>
      <c r="K35" s="1168" t="s">
        <v>1727</v>
      </c>
      <c r="L35" s="1285" t="s">
        <v>1584</v>
      </c>
      <c r="M35" s="1285" t="s">
        <v>1585</v>
      </c>
      <c r="N35" s="1252" t="s">
        <v>815</v>
      </c>
      <c r="O35" s="1321"/>
      <c r="P35" s="1321"/>
      <c r="Q35" s="901"/>
      <c r="R35" s="901"/>
      <c r="S35" s="901"/>
      <c r="T35" s="901"/>
      <c r="U35" s="1322"/>
      <c r="V35" s="1322"/>
      <c r="W35" s="901"/>
      <c r="X35" s="901"/>
      <c r="Y35" s="901"/>
      <c r="Z35" s="901"/>
      <c r="AA35" s="901"/>
      <c r="AB35" s="901"/>
      <c r="AC35" s="901"/>
      <c r="AD35" s="901"/>
      <c r="AE35" s="901"/>
      <c r="AF35" s="901"/>
      <c r="AG35" s="901"/>
      <c r="AH35" s="901"/>
      <c r="AI35" s="901"/>
      <c r="AJ35" s="901"/>
    </row>
    <row r="36" spans="1:36" ht="31.5">
      <c r="A36" s="901"/>
      <c r="B36" s="818"/>
      <c r="C36" s="906"/>
      <c r="D36" s="730" t="s">
        <v>1645</v>
      </c>
      <c r="E36" s="730" t="s">
        <v>1576</v>
      </c>
      <c r="F36" s="730" t="s">
        <v>1577</v>
      </c>
      <c r="G36" s="730" t="s">
        <v>1578</v>
      </c>
      <c r="H36" s="907" t="s">
        <v>1579</v>
      </c>
      <c r="I36" s="1327"/>
      <c r="J36" s="1327"/>
      <c r="K36" s="1169"/>
      <c r="L36" s="1286"/>
      <c r="M36" s="1286"/>
      <c r="N36" s="908"/>
      <c r="O36" s="14" t="s">
        <v>1728</v>
      </c>
      <c r="P36" s="14" t="s">
        <v>1585</v>
      </c>
      <c r="Q36" s="901"/>
      <c r="R36" s="901"/>
      <c r="S36" s="901"/>
      <c r="T36" s="901"/>
      <c r="U36" s="1322"/>
      <c r="V36" s="1322"/>
      <c r="W36" s="901"/>
      <c r="X36" s="901"/>
      <c r="Y36" s="901"/>
      <c r="Z36" s="901"/>
      <c r="AA36" s="901"/>
      <c r="AB36" s="901"/>
      <c r="AC36" s="901"/>
      <c r="AD36" s="901"/>
      <c r="AE36" s="901"/>
      <c r="AF36" s="901"/>
      <c r="AG36" s="901"/>
      <c r="AH36" s="901"/>
      <c r="AI36" s="901"/>
      <c r="AJ36" s="901"/>
    </row>
    <row r="37" spans="1:36">
      <c r="A37" s="78">
        <v>1</v>
      </c>
      <c r="B37" s="819" t="s">
        <v>1588</v>
      </c>
      <c r="C37" s="60">
        <v>344</v>
      </c>
      <c r="D37" s="60">
        <v>93</v>
      </c>
      <c r="E37" s="60">
        <v>61</v>
      </c>
      <c r="F37" s="60">
        <v>58</v>
      </c>
      <c r="G37" s="60">
        <v>0</v>
      </c>
      <c r="H37" s="60">
        <v>6</v>
      </c>
      <c r="I37" s="60">
        <v>210</v>
      </c>
      <c r="J37" s="60">
        <v>1</v>
      </c>
      <c r="K37" s="60">
        <v>1</v>
      </c>
      <c r="L37" s="60">
        <v>18</v>
      </c>
      <c r="M37" s="60">
        <v>1</v>
      </c>
      <c r="N37" s="60">
        <v>-3</v>
      </c>
      <c r="O37" s="60">
        <v>-1</v>
      </c>
      <c r="P37" s="60">
        <v>-2</v>
      </c>
      <c r="Q37" s="901"/>
      <c r="R37" s="901"/>
      <c r="S37" s="901"/>
      <c r="T37" s="901"/>
      <c r="U37" s="1322"/>
      <c r="V37" s="1322"/>
      <c r="W37" s="901"/>
      <c r="X37" s="901"/>
      <c r="Y37" s="901"/>
      <c r="Z37" s="901"/>
      <c r="AA37" s="901"/>
      <c r="AB37" s="901"/>
      <c r="AC37" s="901"/>
      <c r="AD37" s="901"/>
      <c r="AE37" s="901"/>
      <c r="AF37" s="901"/>
      <c r="AG37" s="901"/>
      <c r="AH37" s="901"/>
      <c r="AI37" s="901"/>
      <c r="AJ37" s="901"/>
    </row>
    <row r="38" spans="1:36">
      <c r="A38" s="78">
        <v>2</v>
      </c>
      <c r="B38" s="819" t="s">
        <v>1589</v>
      </c>
      <c r="C38" s="60">
        <v>146</v>
      </c>
      <c r="D38" s="60">
        <v>21</v>
      </c>
      <c r="E38" s="60">
        <v>15</v>
      </c>
      <c r="F38" s="60">
        <v>3</v>
      </c>
      <c r="G38" s="60">
        <v>0</v>
      </c>
      <c r="H38" s="60">
        <v>3</v>
      </c>
      <c r="I38" s="60">
        <v>26</v>
      </c>
      <c r="J38" s="60">
        <v>0</v>
      </c>
      <c r="K38" s="60">
        <v>12</v>
      </c>
      <c r="L38" s="60">
        <v>9</v>
      </c>
      <c r="M38" s="60">
        <v>0</v>
      </c>
      <c r="N38" s="60">
        <v>0</v>
      </c>
      <c r="O38" s="60">
        <v>0</v>
      </c>
      <c r="P38" s="60">
        <v>0</v>
      </c>
      <c r="Q38" s="901"/>
      <c r="R38" s="901"/>
      <c r="S38" s="901"/>
      <c r="T38" s="901"/>
      <c r="U38" s="1322"/>
      <c r="V38" s="1322"/>
      <c r="W38" s="901"/>
      <c r="X38" s="901"/>
      <c r="Y38" s="901"/>
      <c r="Z38" s="901"/>
      <c r="AA38" s="901"/>
      <c r="AB38" s="901"/>
      <c r="AC38" s="901"/>
      <c r="AD38" s="901"/>
      <c r="AE38" s="901"/>
      <c r="AF38" s="901"/>
      <c r="AG38" s="901"/>
      <c r="AH38" s="901"/>
      <c r="AI38" s="901"/>
      <c r="AJ38" s="901"/>
    </row>
    <row r="39" spans="1:36">
      <c r="A39" s="78">
        <v>3</v>
      </c>
      <c r="B39" s="819" t="s">
        <v>1595</v>
      </c>
      <c r="C39" s="862">
        <v>4869</v>
      </c>
      <c r="D39" s="862">
        <v>1309</v>
      </c>
      <c r="E39" s="60">
        <v>578</v>
      </c>
      <c r="F39" s="60">
        <v>396</v>
      </c>
      <c r="G39" s="60">
        <v>3</v>
      </c>
      <c r="H39" s="60">
        <v>4</v>
      </c>
      <c r="I39" s="862">
        <v>2106</v>
      </c>
      <c r="J39" s="60">
        <v>7</v>
      </c>
      <c r="K39" s="60">
        <v>173</v>
      </c>
      <c r="L39" s="60">
        <v>439</v>
      </c>
      <c r="M39" s="60">
        <v>15</v>
      </c>
      <c r="N39" s="60">
        <v>-50</v>
      </c>
      <c r="O39" s="60">
        <v>-6</v>
      </c>
      <c r="P39" s="60">
        <v>-41</v>
      </c>
      <c r="Q39" s="901"/>
      <c r="R39" s="901"/>
      <c r="S39" s="901"/>
      <c r="T39" s="901"/>
      <c r="U39" s="1322"/>
      <c r="V39" s="1322"/>
      <c r="W39" s="901"/>
      <c r="X39" s="901"/>
      <c r="Y39" s="901"/>
      <c r="Z39" s="901"/>
      <c r="AA39" s="901"/>
      <c r="AB39" s="901"/>
      <c r="AC39" s="901"/>
      <c r="AD39" s="901"/>
      <c r="AE39" s="901"/>
      <c r="AF39" s="901"/>
      <c r="AG39" s="901"/>
      <c r="AH39" s="901"/>
      <c r="AI39" s="901"/>
      <c r="AJ39" s="901"/>
    </row>
    <row r="40" spans="1:36">
      <c r="A40" s="78">
        <v>4</v>
      </c>
      <c r="B40" s="819" t="s">
        <v>1620</v>
      </c>
      <c r="C40" s="862">
        <v>1467</v>
      </c>
      <c r="D40" s="60">
        <v>304</v>
      </c>
      <c r="E40" s="60">
        <v>321</v>
      </c>
      <c r="F40" s="60">
        <v>435</v>
      </c>
      <c r="G40" s="60">
        <v>0</v>
      </c>
      <c r="H40" s="60">
        <v>8</v>
      </c>
      <c r="I40" s="60">
        <v>998</v>
      </c>
      <c r="J40" s="60">
        <v>8</v>
      </c>
      <c r="K40" s="60">
        <v>54</v>
      </c>
      <c r="L40" s="60">
        <v>4</v>
      </c>
      <c r="M40" s="60">
        <v>0</v>
      </c>
      <c r="N40" s="60">
        <v>-3</v>
      </c>
      <c r="O40" s="60">
        <v>0</v>
      </c>
      <c r="P40" s="60">
        <v>-2</v>
      </c>
      <c r="Q40" s="901"/>
      <c r="R40" s="901"/>
      <c r="S40" s="901"/>
      <c r="T40" s="901"/>
      <c r="U40" s="1322"/>
      <c r="V40" s="1322"/>
      <c r="W40" s="901"/>
      <c r="X40" s="901"/>
      <c r="Y40" s="901"/>
      <c r="Z40" s="901"/>
      <c r="AA40" s="901"/>
      <c r="AB40" s="901"/>
      <c r="AC40" s="901"/>
      <c r="AD40" s="901"/>
      <c r="AE40" s="901"/>
      <c r="AF40" s="901"/>
      <c r="AG40" s="901"/>
      <c r="AH40" s="901"/>
      <c r="AI40" s="901"/>
      <c r="AJ40" s="901"/>
    </row>
    <row r="41" spans="1:36">
      <c r="A41" s="78">
        <v>5</v>
      </c>
      <c r="B41" s="819" t="s">
        <v>1625</v>
      </c>
      <c r="C41" s="60">
        <v>455</v>
      </c>
      <c r="D41" s="60">
        <v>1</v>
      </c>
      <c r="E41" s="60">
        <v>2</v>
      </c>
      <c r="F41" s="60">
        <v>0</v>
      </c>
      <c r="G41" s="60">
        <v>0</v>
      </c>
      <c r="H41" s="60">
        <v>6</v>
      </c>
      <c r="I41" s="60">
        <v>2</v>
      </c>
      <c r="J41" s="60">
        <v>1</v>
      </c>
      <c r="K41" s="60">
        <v>0</v>
      </c>
      <c r="L41" s="60">
        <v>1</v>
      </c>
      <c r="M41" s="60">
        <v>0</v>
      </c>
      <c r="N41" s="60">
        <v>0</v>
      </c>
      <c r="O41" s="60">
        <v>0</v>
      </c>
      <c r="P41" s="60">
        <v>0</v>
      </c>
      <c r="Q41" s="901"/>
      <c r="R41" s="901"/>
      <c r="S41" s="901"/>
      <c r="T41" s="901"/>
      <c r="U41" s="1322"/>
      <c r="V41" s="1322"/>
      <c r="W41" s="901"/>
      <c r="X41" s="901"/>
      <c r="Y41" s="901"/>
      <c r="Z41" s="901"/>
      <c r="AA41" s="901"/>
      <c r="AB41" s="901"/>
      <c r="AC41" s="901"/>
      <c r="AD41" s="901"/>
      <c r="AE41" s="901"/>
      <c r="AF41" s="901"/>
      <c r="AG41" s="901"/>
      <c r="AH41" s="901"/>
      <c r="AI41" s="901"/>
      <c r="AJ41" s="901"/>
    </row>
    <row r="42" spans="1:36">
      <c r="A42" s="78">
        <v>6</v>
      </c>
      <c r="B42" s="819" t="s">
        <v>1626</v>
      </c>
      <c r="C42" s="862">
        <v>4842</v>
      </c>
      <c r="D42" s="862">
        <v>2485</v>
      </c>
      <c r="E42" s="60">
        <v>440</v>
      </c>
      <c r="F42" s="60">
        <v>559</v>
      </c>
      <c r="G42" s="60">
        <v>9</v>
      </c>
      <c r="H42" s="60">
        <v>4</v>
      </c>
      <c r="I42" s="862">
        <v>3438</v>
      </c>
      <c r="J42" s="60">
        <v>28</v>
      </c>
      <c r="K42" s="60">
        <v>26</v>
      </c>
      <c r="L42" s="60">
        <v>418</v>
      </c>
      <c r="M42" s="60">
        <v>12</v>
      </c>
      <c r="N42" s="60">
        <v>-91</v>
      </c>
      <c r="O42" s="60">
        <v>-8</v>
      </c>
      <c r="P42" s="60">
        <v>-79</v>
      </c>
      <c r="Q42" s="901"/>
      <c r="R42" s="901"/>
      <c r="S42" s="901"/>
      <c r="T42" s="901"/>
      <c r="U42" s="1322"/>
      <c r="V42" s="1322"/>
      <c r="W42" s="901"/>
      <c r="X42" s="901"/>
      <c r="Y42" s="901"/>
      <c r="Z42" s="901"/>
      <c r="AA42" s="901"/>
      <c r="AB42" s="901"/>
      <c r="AC42" s="901"/>
      <c r="AD42" s="901"/>
      <c r="AE42" s="901"/>
      <c r="AF42" s="901"/>
      <c r="AG42" s="901"/>
      <c r="AH42" s="901"/>
      <c r="AI42" s="901"/>
      <c r="AJ42" s="901"/>
    </row>
    <row r="43" spans="1:36">
      <c r="A43" s="78">
        <v>7</v>
      </c>
      <c r="B43" s="819" t="s">
        <v>1630</v>
      </c>
      <c r="C43" s="862">
        <v>5311</v>
      </c>
      <c r="D43" s="60">
        <v>986</v>
      </c>
      <c r="E43" s="60">
        <v>380</v>
      </c>
      <c r="F43" s="60">
        <v>315</v>
      </c>
      <c r="G43" s="60">
        <v>5</v>
      </c>
      <c r="H43" s="60">
        <v>4</v>
      </c>
      <c r="I43" s="862">
        <v>1601</v>
      </c>
      <c r="J43" s="60">
        <v>33</v>
      </c>
      <c r="K43" s="60">
        <v>52</v>
      </c>
      <c r="L43" s="60">
        <v>189</v>
      </c>
      <c r="M43" s="60">
        <v>8</v>
      </c>
      <c r="N43" s="60">
        <v>-40</v>
      </c>
      <c r="O43" s="60">
        <v>-4</v>
      </c>
      <c r="P43" s="60">
        <v>-33</v>
      </c>
      <c r="Q43" s="901"/>
      <c r="R43" s="901"/>
      <c r="S43" s="901"/>
      <c r="T43" s="901"/>
      <c r="U43" s="1322"/>
      <c r="V43" s="1322"/>
      <c r="W43" s="901"/>
      <c r="X43" s="901"/>
      <c r="Y43" s="901"/>
      <c r="Z43" s="901"/>
      <c r="AA43" s="901"/>
      <c r="AB43" s="901"/>
      <c r="AC43" s="901"/>
      <c r="AD43" s="901"/>
      <c r="AE43" s="901"/>
      <c r="AF43" s="901"/>
      <c r="AG43" s="901"/>
      <c r="AH43" s="901"/>
      <c r="AI43" s="901"/>
      <c r="AJ43" s="901"/>
    </row>
    <row r="44" spans="1:36">
      <c r="A44" s="78">
        <v>8</v>
      </c>
      <c r="B44" s="819" t="s">
        <v>1631</v>
      </c>
      <c r="C44" s="862">
        <v>1708</v>
      </c>
      <c r="D44" s="60">
        <v>452</v>
      </c>
      <c r="E44" s="60">
        <v>172</v>
      </c>
      <c r="F44" s="60">
        <v>146</v>
      </c>
      <c r="G44" s="60">
        <v>0</v>
      </c>
      <c r="H44" s="60">
        <v>4</v>
      </c>
      <c r="I44" s="60">
        <v>733</v>
      </c>
      <c r="J44" s="60">
        <v>10</v>
      </c>
      <c r="K44" s="60">
        <v>27</v>
      </c>
      <c r="L44" s="60">
        <v>66</v>
      </c>
      <c r="M44" s="60">
        <v>2</v>
      </c>
      <c r="N44" s="60">
        <v>-8</v>
      </c>
      <c r="O44" s="60">
        <v>-1</v>
      </c>
      <c r="P44" s="60">
        <v>-6</v>
      </c>
      <c r="Q44" s="901"/>
      <c r="R44" s="901"/>
      <c r="S44" s="901"/>
      <c r="T44" s="901"/>
      <c r="U44" s="1322"/>
      <c r="V44" s="1322"/>
      <c r="W44" s="901"/>
      <c r="X44" s="901"/>
      <c r="Y44" s="901"/>
      <c r="Z44" s="901"/>
      <c r="AA44" s="901"/>
      <c r="AB44" s="901"/>
      <c r="AC44" s="901"/>
      <c r="AD44" s="901"/>
      <c r="AE44" s="901"/>
      <c r="AF44" s="901"/>
      <c r="AG44" s="901"/>
      <c r="AH44" s="901"/>
      <c r="AI44" s="901"/>
      <c r="AJ44" s="901"/>
    </row>
    <row r="45" spans="1:36">
      <c r="A45" s="78">
        <v>9</v>
      </c>
      <c r="B45" s="60" t="s">
        <v>1637</v>
      </c>
      <c r="C45" s="60">
        <v>336</v>
      </c>
      <c r="D45" s="60">
        <v>4</v>
      </c>
      <c r="E45" s="60">
        <v>4</v>
      </c>
      <c r="F45" s="60">
        <v>11</v>
      </c>
      <c r="G45" s="60">
        <v>0</v>
      </c>
      <c r="H45" s="60">
        <v>7</v>
      </c>
      <c r="I45" s="60">
        <v>13</v>
      </c>
      <c r="J45" s="60">
        <v>6</v>
      </c>
      <c r="K45" s="60">
        <v>0</v>
      </c>
      <c r="L45" s="60">
        <v>2</v>
      </c>
      <c r="M45" s="60">
        <v>0</v>
      </c>
      <c r="N45" s="60">
        <v>0</v>
      </c>
      <c r="O45" s="60">
        <v>0</v>
      </c>
      <c r="P45" s="60">
        <v>0</v>
      </c>
      <c r="Q45" s="901"/>
      <c r="R45" s="901"/>
      <c r="S45" s="901"/>
      <c r="T45" s="901"/>
      <c r="U45" s="1322"/>
      <c r="V45" s="1322"/>
      <c r="W45" s="901"/>
      <c r="X45" s="901"/>
      <c r="Y45" s="901"/>
      <c r="Z45" s="901"/>
      <c r="AA45" s="901"/>
      <c r="AB45" s="901"/>
      <c r="AC45" s="901"/>
      <c r="AD45" s="901"/>
      <c r="AE45" s="901"/>
      <c r="AF45" s="901"/>
      <c r="AG45" s="901"/>
      <c r="AH45" s="901"/>
      <c r="AI45" s="901"/>
      <c r="AJ45" s="901"/>
    </row>
    <row r="46" spans="1:36">
      <c r="A46" s="78">
        <v>10</v>
      </c>
      <c r="B46" s="819" t="s">
        <v>1729</v>
      </c>
      <c r="C46" s="60">
        <v>992</v>
      </c>
      <c r="D46" s="60">
        <v>234</v>
      </c>
      <c r="E46" s="60">
        <v>55</v>
      </c>
      <c r="F46" s="60">
        <v>77</v>
      </c>
      <c r="G46" s="60">
        <v>0</v>
      </c>
      <c r="H46" s="60">
        <v>4</v>
      </c>
      <c r="I46" s="60">
        <v>355</v>
      </c>
      <c r="J46" s="60">
        <v>2</v>
      </c>
      <c r="K46" s="60">
        <v>9</v>
      </c>
      <c r="L46" s="60">
        <v>32</v>
      </c>
      <c r="M46" s="60">
        <v>1</v>
      </c>
      <c r="N46" s="60">
        <v>-12</v>
      </c>
      <c r="O46" s="60">
        <v>-1</v>
      </c>
      <c r="P46" s="60">
        <v>-10</v>
      </c>
      <c r="Q46" s="901"/>
      <c r="R46" s="901"/>
      <c r="S46" s="901"/>
      <c r="T46" s="901"/>
      <c r="U46" s="1322"/>
      <c r="V46" s="1322"/>
      <c r="W46" s="901"/>
      <c r="X46" s="901"/>
      <c r="Y46" s="901"/>
      <c r="Z46" s="901"/>
      <c r="AA46" s="901"/>
      <c r="AB46" s="901"/>
      <c r="AC46" s="901"/>
      <c r="AD46" s="901"/>
      <c r="AE46" s="901"/>
      <c r="AF46" s="901"/>
      <c r="AG46" s="901"/>
      <c r="AH46" s="901"/>
      <c r="AI46" s="901"/>
      <c r="AJ46" s="901"/>
    </row>
    <row r="47" spans="1:36">
      <c r="A47" s="78">
        <v>11</v>
      </c>
      <c r="B47" s="819" t="s">
        <v>1730</v>
      </c>
      <c r="C47" s="862">
        <v>3280</v>
      </c>
      <c r="D47" s="60">
        <v>840</v>
      </c>
      <c r="E47" s="60">
        <v>612</v>
      </c>
      <c r="F47" s="60">
        <v>735</v>
      </c>
      <c r="G47" s="60">
        <v>46</v>
      </c>
      <c r="H47" s="60">
        <v>7</v>
      </c>
      <c r="I47" s="862">
        <v>2211</v>
      </c>
      <c r="J47" s="60">
        <v>17</v>
      </c>
      <c r="K47" s="60">
        <v>5</v>
      </c>
      <c r="L47" s="60">
        <v>198</v>
      </c>
      <c r="M47" s="60">
        <v>7</v>
      </c>
      <c r="N47" s="60">
        <v>-23</v>
      </c>
      <c r="O47" s="60">
        <v>-4</v>
      </c>
      <c r="P47" s="60">
        <v>-17</v>
      </c>
      <c r="Q47" s="901"/>
      <c r="R47" s="901"/>
      <c r="S47" s="901"/>
      <c r="T47" s="901"/>
      <c r="U47" s="1322"/>
      <c r="V47" s="1322"/>
      <c r="W47" s="901"/>
      <c r="X47" s="901"/>
      <c r="Y47" s="901"/>
      <c r="Z47" s="901"/>
      <c r="AA47" s="901"/>
      <c r="AB47" s="901"/>
      <c r="AC47" s="901"/>
      <c r="AD47" s="901"/>
      <c r="AE47" s="901"/>
      <c r="AF47" s="901"/>
      <c r="AG47" s="901"/>
      <c r="AH47" s="901"/>
      <c r="AI47" s="901"/>
      <c r="AJ47" s="901"/>
    </row>
    <row r="48" spans="1:36">
      <c r="A48" s="78">
        <v>12</v>
      </c>
      <c r="B48" s="819" t="s">
        <v>1731</v>
      </c>
      <c r="C48" s="862">
        <v>1598</v>
      </c>
      <c r="D48" s="60">
        <v>541</v>
      </c>
      <c r="E48" s="60">
        <v>158</v>
      </c>
      <c r="F48" s="60">
        <v>158</v>
      </c>
      <c r="G48" s="60">
        <v>1</v>
      </c>
      <c r="H48" s="60">
        <v>5</v>
      </c>
      <c r="I48" s="60">
        <v>850</v>
      </c>
      <c r="J48" s="60">
        <v>5</v>
      </c>
      <c r="K48" s="60">
        <v>3</v>
      </c>
      <c r="L48" s="60">
        <v>113</v>
      </c>
      <c r="M48" s="60">
        <v>2</v>
      </c>
      <c r="N48" s="60">
        <v>-28</v>
      </c>
      <c r="O48" s="60">
        <v>-1</v>
      </c>
      <c r="P48" s="60">
        <v>-26</v>
      </c>
      <c r="Q48" s="901"/>
      <c r="R48" s="901"/>
      <c r="S48" s="901"/>
      <c r="T48" s="901"/>
      <c r="U48" s="1322"/>
      <c r="V48" s="1322"/>
      <c r="W48" s="901"/>
      <c r="X48" s="901"/>
      <c r="Y48" s="901"/>
      <c r="Z48" s="901"/>
      <c r="AA48" s="901"/>
      <c r="AB48" s="901"/>
      <c r="AC48" s="901"/>
      <c r="AD48" s="901"/>
      <c r="AE48" s="901"/>
      <c r="AF48" s="901"/>
      <c r="AG48" s="901"/>
      <c r="AH48" s="901"/>
      <c r="AI48" s="901"/>
      <c r="AJ48" s="901"/>
    </row>
    <row r="49" spans="1:36">
      <c r="A49" s="78">
        <v>13</v>
      </c>
      <c r="B49" s="819" t="s">
        <v>1732</v>
      </c>
      <c r="C49" s="862">
        <v>1243</v>
      </c>
      <c r="D49" s="60">
        <v>102</v>
      </c>
      <c r="E49" s="60">
        <v>114</v>
      </c>
      <c r="F49" s="60">
        <v>761</v>
      </c>
      <c r="G49" s="60">
        <v>72</v>
      </c>
      <c r="H49" s="60">
        <v>0</v>
      </c>
      <c r="I49" s="862">
        <v>1048</v>
      </c>
      <c r="J49" s="60">
        <v>1</v>
      </c>
      <c r="K49" s="60">
        <v>0</v>
      </c>
      <c r="L49" s="60">
        <v>0</v>
      </c>
      <c r="M49" s="60">
        <v>0</v>
      </c>
      <c r="N49" s="60">
        <v>0</v>
      </c>
      <c r="O49" s="60">
        <v>0</v>
      </c>
      <c r="P49" s="60">
        <v>0</v>
      </c>
      <c r="Q49" s="901"/>
      <c r="R49" s="901"/>
      <c r="S49" s="901"/>
      <c r="T49" s="901"/>
      <c r="U49" s="1322"/>
      <c r="V49" s="1322"/>
      <c r="W49" s="901"/>
      <c r="X49" s="901"/>
      <c r="Y49" s="901"/>
      <c r="Z49" s="901"/>
      <c r="AA49" s="901"/>
      <c r="AB49" s="901"/>
      <c r="AC49" s="901"/>
      <c r="AD49" s="901"/>
      <c r="AE49" s="901"/>
      <c r="AF49" s="901"/>
      <c r="AG49" s="901"/>
      <c r="AH49" s="901"/>
      <c r="AI49" s="901"/>
      <c r="AJ49" s="901"/>
    </row>
    <row r="50" spans="1:36">
      <c r="A50" s="78">
        <v>14</v>
      </c>
      <c r="B50" s="819" t="s">
        <v>1733</v>
      </c>
      <c r="C50" s="60">
        <v>119</v>
      </c>
      <c r="D50" s="60">
        <v>14</v>
      </c>
      <c r="E50" s="60">
        <v>13</v>
      </c>
      <c r="F50" s="60">
        <v>50</v>
      </c>
      <c r="G50" s="60">
        <v>1</v>
      </c>
      <c r="H50" s="60">
        <v>11</v>
      </c>
      <c r="I50" s="60">
        <v>76</v>
      </c>
      <c r="J50" s="60">
        <v>0</v>
      </c>
      <c r="K50" s="60">
        <v>1</v>
      </c>
      <c r="L50" s="60">
        <v>3</v>
      </c>
      <c r="M50" s="60">
        <v>0</v>
      </c>
      <c r="N50" s="60">
        <v>0</v>
      </c>
      <c r="O50" s="60">
        <v>0</v>
      </c>
      <c r="P50" s="60">
        <v>0</v>
      </c>
      <c r="Q50" s="901"/>
      <c r="R50" s="901"/>
      <c r="S50" s="901"/>
      <c r="T50" s="901"/>
      <c r="U50" s="1322"/>
      <c r="V50" s="1322"/>
      <c r="W50" s="901"/>
      <c r="X50" s="901"/>
      <c r="Y50" s="901"/>
      <c r="Z50" s="901"/>
      <c r="AA50" s="901"/>
      <c r="AB50" s="901"/>
      <c r="AC50" s="901"/>
      <c r="AD50" s="901"/>
      <c r="AE50" s="901"/>
      <c r="AF50" s="901"/>
      <c r="AG50" s="901"/>
      <c r="AH50" s="901"/>
      <c r="AI50" s="901"/>
      <c r="AJ50" s="901"/>
    </row>
    <row r="51" spans="1:36">
      <c r="A51" s="78">
        <v>15</v>
      </c>
      <c r="B51" s="819" t="s">
        <v>1734</v>
      </c>
      <c r="C51" s="862">
        <v>2959</v>
      </c>
      <c r="D51" s="60">
        <v>101</v>
      </c>
      <c r="E51" s="60">
        <v>107</v>
      </c>
      <c r="F51" s="60">
        <v>217</v>
      </c>
      <c r="G51" s="60">
        <v>7</v>
      </c>
      <c r="H51" s="60">
        <v>11</v>
      </c>
      <c r="I51" s="60">
        <v>402</v>
      </c>
      <c r="J51" s="60">
        <v>29</v>
      </c>
      <c r="K51" s="60">
        <v>1</v>
      </c>
      <c r="L51" s="60">
        <v>16</v>
      </c>
      <c r="M51" s="60">
        <v>1</v>
      </c>
      <c r="N51" s="60">
        <v>-3</v>
      </c>
      <c r="O51" s="60">
        <v>-1</v>
      </c>
      <c r="P51" s="60">
        <v>-1</v>
      </c>
      <c r="Q51" s="901"/>
      <c r="R51" s="901"/>
      <c r="S51" s="901"/>
      <c r="T51" s="901"/>
      <c r="U51" s="1322"/>
      <c r="V51" s="1322"/>
      <c r="W51" s="901"/>
      <c r="X51" s="901"/>
      <c r="Y51" s="901"/>
      <c r="Z51" s="901"/>
      <c r="AA51" s="901"/>
      <c r="AB51" s="901"/>
      <c r="AC51" s="901"/>
      <c r="AD51" s="901"/>
      <c r="AE51" s="901"/>
      <c r="AF51" s="901"/>
      <c r="AG51" s="901"/>
      <c r="AH51" s="901"/>
      <c r="AI51" s="901"/>
      <c r="AJ51" s="901"/>
    </row>
    <row r="52" spans="1:36">
      <c r="A52" s="78">
        <v>16</v>
      </c>
      <c r="B52" s="819" t="s">
        <v>1735</v>
      </c>
      <c r="C52" s="60">
        <v>323</v>
      </c>
      <c r="D52" s="60">
        <v>16</v>
      </c>
      <c r="E52" s="60">
        <v>6</v>
      </c>
      <c r="F52" s="60">
        <v>10</v>
      </c>
      <c r="G52" s="60">
        <v>1</v>
      </c>
      <c r="H52" s="60">
        <v>5</v>
      </c>
      <c r="I52" s="60">
        <v>25</v>
      </c>
      <c r="J52" s="60">
        <v>2</v>
      </c>
      <c r="K52" s="60">
        <v>6</v>
      </c>
      <c r="L52" s="60">
        <v>4</v>
      </c>
      <c r="M52" s="60">
        <v>0</v>
      </c>
      <c r="N52" s="60">
        <v>0</v>
      </c>
      <c r="O52" s="60">
        <v>0</v>
      </c>
      <c r="P52" s="60">
        <v>0</v>
      </c>
      <c r="Q52" s="901"/>
      <c r="R52" s="901"/>
      <c r="S52" s="901"/>
      <c r="T52" s="901"/>
      <c r="U52" s="1322"/>
      <c r="V52" s="1322"/>
      <c r="W52" s="901"/>
      <c r="X52" s="901"/>
      <c r="Y52" s="901"/>
      <c r="Z52" s="901"/>
      <c r="AA52" s="901"/>
      <c r="AB52" s="901"/>
      <c r="AC52" s="901"/>
      <c r="AD52" s="901"/>
      <c r="AE52" s="901"/>
      <c r="AF52" s="901"/>
      <c r="AG52" s="901"/>
      <c r="AH52" s="901"/>
      <c r="AI52" s="901"/>
      <c r="AJ52" s="901"/>
    </row>
    <row r="53" spans="1:36" ht="11" thickBot="1">
      <c r="A53" s="78">
        <v>17</v>
      </c>
      <c r="B53" s="863" t="s">
        <v>1736</v>
      </c>
      <c r="C53" s="863">
        <v>297</v>
      </c>
      <c r="D53" s="863">
        <v>25</v>
      </c>
      <c r="E53" s="863">
        <v>28</v>
      </c>
      <c r="F53" s="863">
        <v>103</v>
      </c>
      <c r="G53" s="863">
        <v>4</v>
      </c>
      <c r="H53" s="863">
        <v>6</v>
      </c>
      <c r="I53" s="863">
        <v>159</v>
      </c>
      <c r="J53" s="863">
        <v>1</v>
      </c>
      <c r="K53" s="863">
        <v>0</v>
      </c>
      <c r="L53" s="863">
        <v>6</v>
      </c>
      <c r="M53" s="863">
        <v>0</v>
      </c>
      <c r="N53" s="863">
        <v>0</v>
      </c>
      <c r="O53" s="863">
        <v>0</v>
      </c>
      <c r="P53" s="863">
        <v>0</v>
      </c>
      <c r="Q53" s="901"/>
      <c r="R53" s="901"/>
      <c r="S53" s="901"/>
      <c r="T53" s="901"/>
      <c r="U53" s="1322"/>
      <c r="V53" s="1322"/>
      <c r="W53" s="901"/>
      <c r="X53" s="901"/>
      <c r="Y53" s="901"/>
      <c r="Z53" s="901"/>
      <c r="AA53" s="901"/>
      <c r="AB53" s="901"/>
      <c r="AC53" s="901"/>
      <c r="AD53" s="901"/>
      <c r="AE53" s="901"/>
      <c r="AF53" s="901"/>
      <c r="AG53" s="901"/>
      <c r="AH53" s="901"/>
      <c r="AI53" s="901"/>
      <c r="AJ53" s="901"/>
    </row>
    <row r="54" spans="1:36">
      <c r="A54" s="78">
        <v>18</v>
      </c>
      <c r="B54" s="864" t="s">
        <v>1737</v>
      </c>
      <c r="C54" s="865">
        <v>46902</v>
      </c>
      <c r="D54" s="864">
        <v>14</v>
      </c>
      <c r="E54" s="864">
        <v>26</v>
      </c>
      <c r="F54" s="864">
        <v>120</v>
      </c>
      <c r="G54" s="864">
        <v>47</v>
      </c>
      <c r="H54" s="864">
        <v>1</v>
      </c>
      <c r="I54" s="864">
        <v>0</v>
      </c>
      <c r="J54" s="864">
        <v>207</v>
      </c>
      <c r="K54" s="864">
        <v>0</v>
      </c>
      <c r="L54" s="864">
        <v>35</v>
      </c>
      <c r="M54" s="864">
        <v>6</v>
      </c>
      <c r="N54" s="864">
        <v>-1</v>
      </c>
      <c r="O54" s="864">
        <v>0</v>
      </c>
      <c r="P54" s="864">
        <v>-1</v>
      </c>
      <c r="Q54" s="901"/>
      <c r="R54" s="901"/>
      <c r="S54" s="901"/>
      <c r="T54" s="901"/>
      <c r="U54" s="1322"/>
      <c r="V54" s="1322"/>
      <c r="W54" s="901"/>
      <c r="X54" s="901"/>
      <c r="Y54" s="901"/>
      <c r="Z54" s="901"/>
      <c r="AA54" s="901"/>
      <c r="AB54" s="901"/>
      <c r="AC54" s="901"/>
      <c r="AD54" s="901"/>
      <c r="AE54" s="901"/>
      <c r="AF54" s="901"/>
      <c r="AG54" s="901"/>
      <c r="AH54" s="901"/>
      <c r="AI54" s="901"/>
      <c r="AJ54" s="901"/>
    </row>
    <row r="55" spans="1:36">
      <c r="A55" s="78">
        <v>19</v>
      </c>
      <c r="B55" s="819" t="s">
        <v>1738</v>
      </c>
      <c r="C55" s="862">
        <v>17363</v>
      </c>
      <c r="D55" s="60">
        <v>18</v>
      </c>
      <c r="E55" s="60">
        <v>19</v>
      </c>
      <c r="F55" s="60">
        <v>14</v>
      </c>
      <c r="G55" s="60">
        <v>2</v>
      </c>
      <c r="H55" s="60">
        <v>1</v>
      </c>
      <c r="I55" s="60">
        <v>0</v>
      </c>
      <c r="J55" s="60">
        <v>54</v>
      </c>
      <c r="K55" s="60">
        <v>0</v>
      </c>
      <c r="L55" s="60">
        <v>4</v>
      </c>
      <c r="M55" s="60">
        <v>2</v>
      </c>
      <c r="N55" s="60">
        <v>-1</v>
      </c>
      <c r="O55" s="60">
        <v>0</v>
      </c>
      <c r="P55" s="60">
        <v>0</v>
      </c>
      <c r="Q55" s="901"/>
      <c r="R55" s="901"/>
      <c r="S55" s="901"/>
      <c r="T55" s="901"/>
      <c r="U55" s="1322"/>
      <c r="V55" s="1322"/>
      <c r="W55" s="901"/>
      <c r="X55" s="901"/>
      <c r="Y55" s="901"/>
      <c r="Z55" s="901"/>
      <c r="AA55" s="901"/>
      <c r="AB55" s="901"/>
      <c r="AC55" s="901"/>
      <c r="AD55" s="901"/>
      <c r="AE55" s="901"/>
      <c r="AF55" s="901"/>
      <c r="AG55" s="901"/>
      <c r="AH55" s="901"/>
      <c r="AI55" s="901"/>
      <c r="AJ55" s="901"/>
    </row>
  </sheetData>
  <mergeCells count="46">
    <mergeCell ref="B4:B7"/>
    <mergeCell ref="C4:P4"/>
    <mergeCell ref="D5:P5"/>
    <mergeCell ref="D6:H6"/>
    <mergeCell ref="I6:I7"/>
    <mergeCell ref="J6:J7"/>
    <mergeCell ref="K6:K7"/>
    <mergeCell ref="L6:L7"/>
    <mergeCell ref="M6:M7"/>
    <mergeCell ref="N6:P6"/>
    <mergeCell ref="A30:B30"/>
    <mergeCell ref="U30:V30"/>
    <mergeCell ref="U31:V31"/>
    <mergeCell ref="U32:V32"/>
    <mergeCell ref="C33:P33"/>
    <mergeCell ref="U33:V33"/>
    <mergeCell ref="D34:P34"/>
    <mergeCell ref="U34:V34"/>
    <mergeCell ref="D35:H35"/>
    <mergeCell ref="I35:I36"/>
    <mergeCell ref="J35:J36"/>
    <mergeCell ref="K35:K36"/>
    <mergeCell ref="L35:L36"/>
    <mergeCell ref="M35:M36"/>
    <mergeCell ref="N35:P35"/>
    <mergeCell ref="U35:V35"/>
    <mergeCell ref="U36:V36"/>
    <mergeCell ref="U37:V37"/>
    <mergeCell ref="U38:V38"/>
    <mergeCell ref="U39:V39"/>
    <mergeCell ref="U40:V40"/>
    <mergeCell ref="U41:V41"/>
    <mergeCell ref="U42:V42"/>
    <mergeCell ref="U43:V43"/>
    <mergeCell ref="U44:V44"/>
    <mergeCell ref="U45:V45"/>
    <mergeCell ref="U46:V46"/>
    <mergeCell ref="U52:V52"/>
    <mergeCell ref="U53:V53"/>
    <mergeCell ref="U54:V54"/>
    <mergeCell ref="U55:V55"/>
    <mergeCell ref="U47:V47"/>
    <mergeCell ref="U48:V48"/>
    <mergeCell ref="U49:V49"/>
    <mergeCell ref="U50:V50"/>
    <mergeCell ref="U51:V51"/>
  </mergeCells>
  <hyperlinks>
    <hyperlink ref="R1" location="Index!A1" display="Index" xr:uid="{B77F205D-651A-40D3-A95E-096E44AC165C}"/>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B1B31-95D2-431D-A1F0-51326D18ECB1}">
  <dimension ref="A1:AJ56"/>
  <sheetViews>
    <sheetView zoomScaleNormal="100" workbookViewId="0">
      <selection activeCell="E19" sqref="E19"/>
    </sheetView>
  </sheetViews>
  <sheetFormatPr defaultColWidth="8.81640625" defaultRowHeight="10.5"/>
  <cols>
    <col min="1" max="1" width="3" style="552" bestFit="1" customWidth="1"/>
    <col min="2" max="2" width="75.54296875" style="552" customWidth="1"/>
    <col min="3" max="3" width="9.1796875" style="552" bestFit="1" customWidth="1"/>
    <col min="4" max="4" width="16.453125" style="552" bestFit="1" customWidth="1"/>
    <col min="5" max="10" width="16" style="552" customWidth="1"/>
    <col min="11" max="11" width="17.54296875" style="552" customWidth="1"/>
    <col min="12" max="12" width="14.1796875" style="552" bestFit="1" customWidth="1"/>
    <col min="13" max="13" width="12" style="552" customWidth="1"/>
    <col min="14" max="14" width="8.81640625" style="552"/>
    <col min="15" max="15" width="13.54296875" style="552" bestFit="1" customWidth="1"/>
    <col min="16" max="16" width="13" style="552" bestFit="1" customWidth="1"/>
    <col min="17" max="20" width="8.81640625" style="552"/>
    <col min="21" max="21" width="7.1796875" style="552" bestFit="1" customWidth="1"/>
    <col min="22" max="22" width="75.54296875" style="552" customWidth="1"/>
    <col min="23" max="23" width="8.81640625" style="552"/>
    <col min="24" max="24" width="16.453125" style="552" bestFit="1" customWidth="1"/>
    <col min="25" max="30" width="16" style="552" customWidth="1"/>
    <col min="31" max="31" width="17.54296875" style="552" customWidth="1"/>
    <col min="32" max="32" width="14.1796875" style="552" bestFit="1" customWidth="1"/>
    <col min="33" max="33" width="12" style="552" customWidth="1"/>
    <col min="34" max="34" width="8.81640625" style="552"/>
    <col min="35" max="35" width="13.54296875" style="552" bestFit="1" customWidth="1"/>
    <col min="36" max="36" width="13" style="552" bestFit="1" customWidth="1"/>
    <col min="37" max="16384" width="8.81640625" style="552"/>
  </cols>
  <sheetData>
    <row r="1" spans="1:18">
      <c r="A1" s="566" t="s">
        <v>130</v>
      </c>
      <c r="B1" s="566"/>
      <c r="C1" s="11"/>
      <c r="D1" s="566"/>
      <c r="E1" s="566"/>
      <c r="F1" s="11"/>
      <c r="G1" s="566"/>
      <c r="H1" s="566"/>
      <c r="I1" s="11"/>
      <c r="J1" s="566"/>
      <c r="K1" s="566"/>
      <c r="L1" s="11"/>
      <c r="M1" s="566"/>
      <c r="N1" s="566"/>
      <c r="O1" s="11"/>
      <c r="P1" s="566"/>
      <c r="R1" s="11" t="s">
        <v>143</v>
      </c>
    </row>
    <row r="2" spans="1:18">
      <c r="B2" s="747">
        <v>45838</v>
      </c>
    </row>
    <row r="3" spans="1:18">
      <c r="B3" s="857" t="s">
        <v>146</v>
      </c>
      <c r="C3" s="731" t="s">
        <v>147</v>
      </c>
      <c r="D3" s="731" t="s">
        <v>148</v>
      </c>
      <c r="E3" s="731" t="s">
        <v>193</v>
      </c>
      <c r="F3" s="731" t="s">
        <v>194</v>
      </c>
      <c r="G3" s="731" t="s">
        <v>1559</v>
      </c>
      <c r="H3" s="731" t="s">
        <v>1560</v>
      </c>
      <c r="I3" s="731" t="s">
        <v>1561</v>
      </c>
      <c r="J3" s="731" t="s">
        <v>1562</v>
      </c>
      <c r="K3" s="731" t="s">
        <v>1563</v>
      </c>
      <c r="L3" s="731" t="s">
        <v>1564</v>
      </c>
      <c r="M3" s="706" t="s">
        <v>1565</v>
      </c>
      <c r="N3" s="706" t="s">
        <v>1566</v>
      </c>
      <c r="O3" s="706" t="s">
        <v>1567</v>
      </c>
      <c r="P3" s="706" t="s">
        <v>1721</v>
      </c>
    </row>
    <row r="4" spans="1:18">
      <c r="B4" s="1133" t="s">
        <v>1740</v>
      </c>
      <c r="C4" s="1316" t="s">
        <v>1571</v>
      </c>
      <c r="D4" s="1317"/>
      <c r="E4" s="1317"/>
      <c r="F4" s="1317"/>
      <c r="G4" s="1317"/>
      <c r="H4" s="1317"/>
      <c r="I4" s="1317"/>
      <c r="J4" s="1317"/>
      <c r="K4" s="1317"/>
      <c r="L4" s="1317"/>
      <c r="M4" s="1317"/>
      <c r="N4" s="1317"/>
      <c r="O4" s="1317"/>
      <c r="P4" s="1318"/>
    </row>
    <row r="5" spans="1:18">
      <c r="B5" s="1134"/>
      <c r="C5" s="858"/>
      <c r="D5" s="1120" t="s">
        <v>1723</v>
      </c>
      <c r="E5" s="1121"/>
      <c r="F5" s="1121"/>
      <c r="G5" s="1121"/>
      <c r="H5" s="1121"/>
      <c r="I5" s="1121"/>
      <c r="J5" s="1121"/>
      <c r="K5" s="1121"/>
      <c r="L5" s="1121"/>
      <c r="M5" s="1121"/>
      <c r="N5" s="1121"/>
      <c r="O5" s="1121"/>
      <c r="P5" s="1122"/>
    </row>
    <row r="6" spans="1:18" ht="42" customHeight="1">
      <c r="B6" s="1134"/>
      <c r="C6" s="858"/>
      <c r="D6" s="1120" t="s">
        <v>1724</v>
      </c>
      <c r="E6" s="1121"/>
      <c r="F6" s="1121"/>
      <c r="G6" s="1121"/>
      <c r="H6" s="1122"/>
      <c r="I6" s="1319" t="s">
        <v>1725</v>
      </c>
      <c r="J6" s="1319" t="s">
        <v>1726</v>
      </c>
      <c r="K6" s="1168" t="s">
        <v>1727</v>
      </c>
      <c r="L6" s="1133" t="s">
        <v>1584</v>
      </c>
      <c r="M6" s="1133" t="s">
        <v>1585</v>
      </c>
      <c r="N6" s="1252" t="s">
        <v>815</v>
      </c>
      <c r="O6" s="1321"/>
      <c r="P6" s="1253"/>
    </row>
    <row r="7" spans="1:18" ht="31.5">
      <c r="B7" s="1135"/>
      <c r="C7" s="858"/>
      <c r="D7" s="730" t="s">
        <v>1575</v>
      </c>
      <c r="E7" s="730" t="s">
        <v>1576</v>
      </c>
      <c r="F7" s="730" t="s">
        <v>1577</v>
      </c>
      <c r="G7" s="730" t="s">
        <v>1578</v>
      </c>
      <c r="H7" s="859" t="s">
        <v>1579</v>
      </c>
      <c r="I7" s="1320"/>
      <c r="J7" s="1320"/>
      <c r="K7" s="1169"/>
      <c r="L7" s="1135"/>
      <c r="M7" s="1135"/>
      <c r="N7" s="860"/>
      <c r="O7" s="14" t="s">
        <v>1728</v>
      </c>
      <c r="P7" s="14" t="s">
        <v>1585</v>
      </c>
    </row>
    <row r="8" spans="1:18">
      <c r="A8" s="861">
        <v>1</v>
      </c>
      <c r="B8" s="819" t="s">
        <v>1588</v>
      </c>
      <c r="C8" s="874">
        <v>2194.7097857100002</v>
      </c>
      <c r="D8" s="874">
        <v>189.64182449246087</v>
      </c>
      <c r="E8" s="874">
        <v>277.03488116290731</v>
      </c>
      <c r="F8" s="874">
        <v>4.432433794764286</v>
      </c>
      <c r="G8" s="874">
        <v>4.0349019999999998</v>
      </c>
      <c r="H8" s="874">
        <v>2</v>
      </c>
      <c r="I8" s="874">
        <v>361.70816415922496</v>
      </c>
      <c r="J8" s="874">
        <v>89.044247625692179</v>
      </c>
      <c r="K8" s="874">
        <v>24.391629665215319</v>
      </c>
      <c r="L8" s="874">
        <v>63.455919049159043</v>
      </c>
      <c r="M8" s="874">
        <v>0.88584275064061624</v>
      </c>
      <c r="N8" s="862">
        <v>-0.89218711547137086</v>
      </c>
      <c r="O8" s="862">
        <v>-0.54091713299134447</v>
      </c>
      <c r="P8" s="862">
        <v>-6.3443648307546004E-3</v>
      </c>
    </row>
    <row r="9" spans="1:18">
      <c r="A9" s="861">
        <v>2</v>
      </c>
      <c r="B9" s="819" t="s">
        <v>1589</v>
      </c>
      <c r="C9" s="874">
        <v>609.44967076</v>
      </c>
      <c r="D9" s="874">
        <v>15.483913997011005</v>
      </c>
      <c r="E9" s="874">
        <v>39.042189999999998</v>
      </c>
      <c r="F9" s="874">
        <v>171.3137888577171</v>
      </c>
      <c r="G9" s="874">
        <v>0</v>
      </c>
      <c r="H9" s="874">
        <v>8</v>
      </c>
      <c r="I9" s="874">
        <v>33.613728127703169</v>
      </c>
      <c r="J9" s="874">
        <v>2.3078347961047503</v>
      </c>
      <c r="K9" s="874">
        <v>189.91832993092021</v>
      </c>
      <c r="L9" s="874">
        <v>1.0000077466015527</v>
      </c>
      <c r="M9" s="874">
        <v>2.3183331180101567E-2</v>
      </c>
      <c r="N9" s="862">
        <v>-2.3183331180101567E-2</v>
      </c>
      <c r="O9" s="862">
        <v>-7.9613936866383112E-6</v>
      </c>
      <c r="P9" s="862">
        <v>0</v>
      </c>
    </row>
    <row r="10" spans="1:18">
      <c r="A10" s="861">
        <v>3</v>
      </c>
      <c r="B10" s="819" t="s">
        <v>1595</v>
      </c>
      <c r="C10" s="874">
        <v>7460.4656624299987</v>
      </c>
      <c r="D10" s="874">
        <v>561.23809882927549</v>
      </c>
      <c r="E10" s="874">
        <v>282.38588592257577</v>
      </c>
      <c r="F10" s="874">
        <v>1.8084937748411198</v>
      </c>
      <c r="G10" s="874">
        <v>0.30724779083011411</v>
      </c>
      <c r="H10" s="874">
        <v>2</v>
      </c>
      <c r="I10" s="874">
        <v>406.30452623187995</v>
      </c>
      <c r="J10" s="874">
        <v>87.438794174292539</v>
      </c>
      <c r="K10" s="874">
        <v>350.99640591135051</v>
      </c>
      <c r="L10" s="874">
        <v>117.73747517722008</v>
      </c>
      <c r="M10" s="874">
        <v>9.5416677136468504</v>
      </c>
      <c r="N10" s="862">
        <v>-11.487501216479258</v>
      </c>
      <c r="O10" s="862">
        <v>-2.0254571703881115</v>
      </c>
      <c r="P10" s="862">
        <v>-8.9458335028324072</v>
      </c>
    </row>
    <row r="11" spans="1:18">
      <c r="A11" s="861">
        <v>4</v>
      </c>
      <c r="B11" s="819" t="s">
        <v>1620</v>
      </c>
      <c r="C11" s="874">
        <v>1366.8574794699998</v>
      </c>
      <c r="D11" s="874">
        <v>53.54196991827844</v>
      </c>
      <c r="E11" s="874">
        <v>47.910651470074043</v>
      </c>
      <c r="F11" s="874">
        <v>370.14534139200339</v>
      </c>
      <c r="G11" s="874">
        <v>10.452629</v>
      </c>
      <c r="H11" s="874">
        <v>6</v>
      </c>
      <c r="I11" s="874">
        <v>226.27190932210459</v>
      </c>
      <c r="J11" s="874">
        <v>17.56852178470108</v>
      </c>
      <c r="K11" s="874">
        <v>239.21016067355015</v>
      </c>
      <c r="L11" s="874">
        <v>5.7259647728273357</v>
      </c>
      <c r="M11" s="874">
        <v>1.2399516623644662</v>
      </c>
      <c r="N11" s="862">
        <v>-1.7316172723644661</v>
      </c>
      <c r="O11" s="862">
        <v>-6.2585325358872901E-2</v>
      </c>
      <c r="P11" s="862">
        <v>-1.4916656100000001</v>
      </c>
    </row>
    <row r="12" spans="1:18">
      <c r="A12" s="861">
        <v>5</v>
      </c>
      <c r="B12" s="819" t="s">
        <v>1625</v>
      </c>
      <c r="C12" s="874">
        <v>567.52216592000002</v>
      </c>
      <c r="D12" s="874">
        <v>29.820475514370774</v>
      </c>
      <c r="E12" s="874">
        <v>14.941847186973789</v>
      </c>
      <c r="F12" s="874">
        <v>0</v>
      </c>
      <c r="G12" s="874">
        <v>0</v>
      </c>
      <c r="H12" s="874">
        <v>3</v>
      </c>
      <c r="I12" s="874">
        <v>0.40344711748394946</v>
      </c>
      <c r="J12" s="874">
        <v>6.0828800478983931</v>
      </c>
      <c r="K12" s="874">
        <v>38.275995535962217</v>
      </c>
      <c r="L12" s="874">
        <v>8.8999295860762259E-2</v>
      </c>
      <c r="M12" s="874">
        <v>6.7769136402513475E-2</v>
      </c>
      <c r="N12" s="862">
        <v>-6.7779833974416948E-2</v>
      </c>
      <c r="O12" s="862">
        <v>-4.6268726137401843E-3</v>
      </c>
      <c r="P12" s="862">
        <v>-1.0697571903480618E-5</v>
      </c>
    </row>
    <row r="13" spans="1:18">
      <c r="A13" s="861">
        <v>6</v>
      </c>
      <c r="B13" s="819" t="s">
        <v>1626</v>
      </c>
      <c r="C13" s="874">
        <v>2332.8776478000009</v>
      </c>
      <c r="D13" s="874">
        <v>224.55974078225762</v>
      </c>
      <c r="E13" s="874">
        <v>151.98635213021322</v>
      </c>
      <c r="F13" s="874">
        <v>1.2506353281324964</v>
      </c>
      <c r="G13" s="874">
        <v>0</v>
      </c>
      <c r="H13" s="874">
        <v>1</v>
      </c>
      <c r="I13" s="874">
        <v>192.3036037513285</v>
      </c>
      <c r="J13" s="874">
        <v>60.220595007617931</v>
      </c>
      <c r="K13" s="874">
        <v>125.27252948165685</v>
      </c>
      <c r="L13" s="874">
        <v>36.702222493491263</v>
      </c>
      <c r="M13" s="874">
        <v>0.55542094322917313</v>
      </c>
      <c r="N13" s="862">
        <v>-2.9880830153713034</v>
      </c>
      <c r="O13" s="862">
        <v>-0.25356063166349463</v>
      </c>
      <c r="P13" s="862">
        <v>-2.4326620721421301</v>
      </c>
    </row>
    <row r="14" spans="1:18">
      <c r="A14" s="861">
        <v>7</v>
      </c>
      <c r="B14" s="819" t="s">
        <v>1630</v>
      </c>
      <c r="C14" s="874">
        <v>10384.120922900001</v>
      </c>
      <c r="D14" s="874">
        <v>715.27596983063518</v>
      </c>
      <c r="E14" s="874">
        <v>239.94241846212279</v>
      </c>
      <c r="F14" s="874">
        <v>6.0642275657162212</v>
      </c>
      <c r="G14" s="874">
        <v>0</v>
      </c>
      <c r="H14" s="874">
        <v>1</v>
      </c>
      <c r="I14" s="874">
        <v>408.44284899684834</v>
      </c>
      <c r="J14" s="874">
        <v>354.73285226304256</v>
      </c>
      <c r="K14" s="874">
        <v>198.10691459858305</v>
      </c>
      <c r="L14" s="874">
        <v>170.53365192008741</v>
      </c>
      <c r="M14" s="874">
        <v>13.230815830944756</v>
      </c>
      <c r="N14" s="862">
        <v>-13.988462725847366</v>
      </c>
      <c r="O14" s="862">
        <v>-4.1948595309437922</v>
      </c>
      <c r="P14" s="862">
        <v>-7.7576468949026118</v>
      </c>
    </row>
    <row r="15" spans="1:18">
      <c r="A15" s="861">
        <v>8</v>
      </c>
      <c r="B15" s="819" t="s">
        <v>1631</v>
      </c>
      <c r="C15" s="874">
        <v>3513.2820849900013</v>
      </c>
      <c r="D15" s="874">
        <v>327.03562615400472</v>
      </c>
      <c r="E15" s="874">
        <v>194.63447252892968</v>
      </c>
      <c r="F15" s="874">
        <v>14.599274220890679</v>
      </c>
      <c r="G15" s="874">
        <v>0.25001666762966757</v>
      </c>
      <c r="H15" s="874">
        <v>3</v>
      </c>
      <c r="I15" s="874">
        <v>274.62752066784009</v>
      </c>
      <c r="J15" s="874">
        <v>116.56219435491417</v>
      </c>
      <c r="K15" s="874">
        <v>146.32967454870035</v>
      </c>
      <c r="L15" s="874">
        <v>37.109648555927954</v>
      </c>
      <c r="M15" s="874">
        <v>0.64758026239571931</v>
      </c>
      <c r="N15" s="862">
        <v>-0.79028993460053298</v>
      </c>
      <c r="O15" s="862">
        <v>-0.35958550673013706</v>
      </c>
      <c r="P15" s="862">
        <v>-0.14270967220481376</v>
      </c>
    </row>
    <row r="16" spans="1:18">
      <c r="A16" s="861">
        <v>9</v>
      </c>
      <c r="B16" s="60" t="s">
        <v>1637</v>
      </c>
      <c r="C16" s="874">
        <v>1317.2582132</v>
      </c>
      <c r="D16" s="874">
        <v>60.544256914867347</v>
      </c>
      <c r="E16" s="874">
        <v>45.895262674846116</v>
      </c>
      <c r="F16" s="874">
        <v>0.55411283012989243</v>
      </c>
      <c r="G16" s="874">
        <v>0</v>
      </c>
      <c r="H16" s="874">
        <v>2</v>
      </c>
      <c r="I16" s="874">
        <v>25.855031832859893</v>
      </c>
      <c r="J16" s="874">
        <v>50.567466052337458</v>
      </c>
      <c r="K16" s="874">
        <v>30.571134534646013</v>
      </c>
      <c r="L16" s="874">
        <v>19.844006084245407</v>
      </c>
      <c r="M16" s="874">
        <v>0.16984511666733487</v>
      </c>
      <c r="N16" s="862">
        <v>-0.26594852982619005</v>
      </c>
      <c r="O16" s="862">
        <v>-0.11375251887650548</v>
      </c>
      <c r="P16" s="862">
        <v>-9.610341315885515E-2</v>
      </c>
    </row>
    <row r="17" spans="1:36">
      <c r="A17" s="861">
        <v>10</v>
      </c>
      <c r="B17" s="819" t="s">
        <v>1729</v>
      </c>
      <c r="C17" s="874">
        <v>1900.2230278699999</v>
      </c>
      <c r="D17" s="874">
        <v>85.268720659053528</v>
      </c>
      <c r="E17" s="874">
        <v>22.964517723361848</v>
      </c>
      <c r="F17" s="874">
        <v>0</v>
      </c>
      <c r="G17" s="874">
        <v>0</v>
      </c>
      <c r="H17" s="874">
        <v>2</v>
      </c>
      <c r="I17" s="874">
        <v>48.154530429137907</v>
      </c>
      <c r="J17" s="874">
        <v>23.907206406245624</v>
      </c>
      <c r="K17" s="874">
        <v>35.171501547031824</v>
      </c>
      <c r="L17" s="874">
        <v>26.664257562140016</v>
      </c>
      <c r="M17" s="874">
        <v>0.6245275082820626</v>
      </c>
      <c r="N17" s="862">
        <v>-2.4181391958887457</v>
      </c>
      <c r="O17" s="862">
        <v>-0.41069210551728502</v>
      </c>
      <c r="P17" s="862">
        <v>-1.7936116876066828</v>
      </c>
    </row>
    <row r="18" spans="1:36">
      <c r="A18" s="861">
        <v>11</v>
      </c>
      <c r="B18" s="819" t="s">
        <v>1730</v>
      </c>
      <c r="C18" s="874">
        <v>1079.5929108099999</v>
      </c>
      <c r="D18" s="874">
        <v>76.361550511530368</v>
      </c>
      <c r="E18" s="874">
        <v>54.10404056456116</v>
      </c>
      <c r="F18" s="874">
        <v>8.9002999999999999E-2</v>
      </c>
      <c r="G18" s="874">
        <v>8.6171999999999999E-2</v>
      </c>
      <c r="H18" s="874">
        <v>2</v>
      </c>
      <c r="I18" s="874">
        <v>90.042880624317988</v>
      </c>
      <c r="J18" s="874">
        <v>34.975863527530436</v>
      </c>
      <c r="K18" s="874">
        <v>5.6220219242431098</v>
      </c>
      <c r="L18" s="874">
        <v>29.861028214967348</v>
      </c>
      <c r="M18" s="874">
        <v>0.48490276389434084</v>
      </c>
      <c r="N18" s="862">
        <v>-0.80510419946247669</v>
      </c>
      <c r="O18" s="862">
        <v>-0.36316191177105916</v>
      </c>
      <c r="P18" s="862">
        <v>-0.32020143556813579</v>
      </c>
    </row>
    <row r="19" spans="1:36">
      <c r="A19" s="861">
        <v>12</v>
      </c>
      <c r="B19" s="819" t="s">
        <v>1731</v>
      </c>
      <c r="C19" s="874">
        <v>2976.7912426899993</v>
      </c>
      <c r="D19" s="874">
        <v>220.95316749872268</v>
      </c>
      <c r="E19" s="874">
        <v>65.058612831968006</v>
      </c>
      <c r="F19" s="874">
        <v>0.47176095656955358</v>
      </c>
      <c r="G19" s="874">
        <v>0</v>
      </c>
      <c r="H19" s="874">
        <v>2</v>
      </c>
      <c r="I19" s="874">
        <v>226.6571102118678</v>
      </c>
      <c r="J19" s="874">
        <v>48.74071064809791</v>
      </c>
      <c r="K19" s="874">
        <v>11.085720427294628</v>
      </c>
      <c r="L19" s="874">
        <v>21.409414158326442</v>
      </c>
      <c r="M19" s="874">
        <v>0.51997297230409834</v>
      </c>
      <c r="N19" s="862">
        <v>-1.2045509716236134</v>
      </c>
      <c r="O19" s="862">
        <v>-0.24942843144845842</v>
      </c>
      <c r="P19" s="862">
        <v>-0.68457799931951491</v>
      </c>
    </row>
    <row r="20" spans="1:36">
      <c r="A20" s="861">
        <v>13</v>
      </c>
      <c r="B20" s="819" t="s">
        <v>1732</v>
      </c>
      <c r="C20" s="874">
        <v>2.2836811899999998</v>
      </c>
      <c r="D20" s="874">
        <v>1.3796969145721943E-5</v>
      </c>
      <c r="E20" s="874">
        <v>0.79866840407036621</v>
      </c>
      <c r="F20" s="874">
        <v>0</v>
      </c>
      <c r="G20" s="874">
        <v>0</v>
      </c>
      <c r="H20" s="874">
        <v>0</v>
      </c>
      <c r="I20" s="874">
        <v>0.72744075472104819</v>
      </c>
      <c r="J20" s="874">
        <v>6.8696852350929705E-2</v>
      </c>
      <c r="K20" s="874">
        <v>2.5445939675340918E-3</v>
      </c>
      <c r="L20" s="874">
        <v>1.3796969145721943E-5</v>
      </c>
      <c r="M20" s="874">
        <v>1.4858274464623627E-7</v>
      </c>
      <c r="N20" s="862">
        <v>-1.4858274464623627E-7</v>
      </c>
      <c r="O20" s="862">
        <v>-1.4858274464623627E-7</v>
      </c>
      <c r="P20" s="862">
        <v>0</v>
      </c>
    </row>
    <row r="21" spans="1:36">
      <c r="A21" s="861">
        <v>14</v>
      </c>
      <c r="B21" s="819" t="s">
        <v>1733</v>
      </c>
      <c r="C21" s="874">
        <v>116.95839241999998</v>
      </c>
      <c r="D21" s="874">
        <v>12.349740681363874</v>
      </c>
      <c r="E21" s="874">
        <v>6.1301884382504008</v>
      </c>
      <c r="F21" s="874">
        <v>0</v>
      </c>
      <c r="G21" s="874">
        <v>0</v>
      </c>
      <c r="H21" s="874">
        <v>0</v>
      </c>
      <c r="I21" s="874">
        <v>11.530192088868196</v>
      </c>
      <c r="J21" s="874">
        <v>6.7945530888722967</v>
      </c>
      <c r="K21" s="874">
        <v>0.15518394187378848</v>
      </c>
      <c r="L21" s="874">
        <v>0.26718516066560255</v>
      </c>
      <c r="M21" s="874">
        <v>1.4336757035415544E-2</v>
      </c>
      <c r="N21" s="862">
        <v>-1.5752701116154112E-2</v>
      </c>
      <c r="O21" s="862">
        <v>-2.3980750055451797E-3</v>
      </c>
      <c r="P21" s="862">
        <v>-1.4159440807385696E-3</v>
      </c>
    </row>
    <row r="22" spans="1:36">
      <c r="A22" s="861">
        <v>15</v>
      </c>
      <c r="B22" s="819" t="s">
        <v>1734</v>
      </c>
      <c r="C22" s="874">
        <v>1843.2682183900001</v>
      </c>
      <c r="D22" s="874">
        <v>33.445166754702527</v>
      </c>
      <c r="E22" s="874">
        <v>77.363428597341951</v>
      </c>
      <c r="F22" s="874">
        <v>24.118203540320398</v>
      </c>
      <c r="G22" s="874">
        <v>6.11311968394687</v>
      </c>
      <c r="H22" s="874">
        <v>5</v>
      </c>
      <c r="I22" s="874">
        <v>87.285427164407679</v>
      </c>
      <c r="J22" s="874">
        <v>35.317025299427264</v>
      </c>
      <c r="K22" s="874">
        <v>18.437466112476816</v>
      </c>
      <c r="L22" s="874">
        <v>47.429831964901602</v>
      </c>
      <c r="M22" s="874">
        <v>0.21578181243315181</v>
      </c>
      <c r="N22" s="862">
        <v>-0.23476953624480817</v>
      </c>
      <c r="O22" s="862">
        <v>-0.13346910945572402</v>
      </c>
      <c r="P22" s="862">
        <v>-1.8987723811656341E-2</v>
      </c>
    </row>
    <row r="23" spans="1:36">
      <c r="A23" s="861">
        <v>16</v>
      </c>
      <c r="B23" s="819" t="s">
        <v>1735</v>
      </c>
      <c r="C23" s="874">
        <v>405.97645825999996</v>
      </c>
      <c r="D23" s="874">
        <v>44.67716974756236</v>
      </c>
      <c r="E23" s="874">
        <v>23.642010908499959</v>
      </c>
      <c r="F23" s="874">
        <v>0.2577006293077283</v>
      </c>
      <c r="G23" s="874">
        <v>0</v>
      </c>
      <c r="H23" s="874">
        <v>0</v>
      </c>
      <c r="I23" s="874">
        <v>43.879481031256638</v>
      </c>
      <c r="J23" s="874">
        <v>17.559683994750273</v>
      </c>
      <c r="K23" s="874">
        <v>7.1377162593631454</v>
      </c>
      <c r="L23" s="874">
        <v>12.664854786022961</v>
      </c>
      <c r="M23" s="874">
        <v>0.22566885196974856</v>
      </c>
      <c r="N23" s="912">
        <v>-0.23046315503340212</v>
      </c>
      <c r="O23" s="912">
        <v>-0.13487108912572307</v>
      </c>
      <c r="P23" s="912">
        <v>-4.7943030636535457E-3</v>
      </c>
    </row>
    <row r="24" spans="1:36">
      <c r="A24" s="861">
        <v>17</v>
      </c>
      <c r="B24" s="863" t="s">
        <v>1736</v>
      </c>
      <c r="C24" s="876">
        <v>742.16216191000001</v>
      </c>
      <c r="D24" s="876">
        <v>8.3509485640386245</v>
      </c>
      <c r="E24" s="876">
        <v>27.967237945819114</v>
      </c>
      <c r="F24" s="876">
        <v>0.94781314216517365</v>
      </c>
      <c r="G24" s="876">
        <v>0</v>
      </c>
      <c r="H24" s="876">
        <v>8</v>
      </c>
      <c r="I24" s="876">
        <v>7.2166500762924173</v>
      </c>
      <c r="J24" s="876">
        <v>5.85166577022909</v>
      </c>
      <c r="K24" s="876">
        <v>24.197683805501409</v>
      </c>
      <c r="L24" s="876">
        <v>26.660722033131059</v>
      </c>
      <c r="M24" s="911">
        <v>4.429264035017326E-2</v>
      </c>
      <c r="N24" s="910">
        <v>-0.24341996021117843</v>
      </c>
      <c r="O24" s="910">
        <v>-3.1080398089331836E-2</v>
      </c>
      <c r="P24" s="910">
        <v>-0.19912731986100518</v>
      </c>
    </row>
    <row r="25" spans="1:36">
      <c r="A25" s="861">
        <v>18</v>
      </c>
      <c r="B25" s="864" t="s">
        <v>1737</v>
      </c>
      <c r="C25" s="875">
        <v>128691.29643384635</v>
      </c>
      <c r="D25" s="875">
        <v>560.27227491502265</v>
      </c>
      <c r="E25" s="875">
        <v>187.31374783906438</v>
      </c>
      <c r="F25" s="875">
        <v>6671.2855011001302</v>
      </c>
      <c r="G25" s="875">
        <v>0.4734826468561989</v>
      </c>
      <c r="H25" s="875">
        <v>12.698650723508178</v>
      </c>
      <c r="I25" s="875">
        <v>3921.0190799999596</v>
      </c>
      <c r="J25" s="875">
        <v>3387.2793705947365</v>
      </c>
      <c r="K25" s="875">
        <v>111.04655590637783</v>
      </c>
      <c r="L25" s="875">
        <v>932.77152885202963</v>
      </c>
      <c r="M25" s="875">
        <v>26.830779074457762</v>
      </c>
      <c r="N25" s="865">
        <v>-10.908889354567691</v>
      </c>
      <c r="O25" s="865">
        <v>-8.7035731981636513</v>
      </c>
      <c r="P25" s="865">
        <v>-1.4402761495908782</v>
      </c>
    </row>
    <row r="26" spans="1:36">
      <c r="A26" s="861">
        <v>19</v>
      </c>
      <c r="B26" s="819" t="s">
        <v>1738</v>
      </c>
      <c r="C26" s="874">
        <v>27255.402528486986</v>
      </c>
      <c r="D26" s="874">
        <v>3662.8986650451061</v>
      </c>
      <c r="E26" s="874">
        <v>705.21520747810519</v>
      </c>
      <c r="F26" s="874">
        <v>101.93786050790536</v>
      </c>
      <c r="G26" s="874">
        <v>0.93668880211231198</v>
      </c>
      <c r="H26" s="874">
        <v>3.108794224989829</v>
      </c>
      <c r="I26" s="874">
        <v>876.83767452167729</v>
      </c>
      <c r="J26" s="874">
        <v>2992.6131117987534</v>
      </c>
      <c r="K26" s="874">
        <v>601.53763551279769</v>
      </c>
      <c r="L26" s="874">
        <v>398.09893874228391</v>
      </c>
      <c r="M26" s="874">
        <v>34.33110168669765</v>
      </c>
      <c r="N26" s="865">
        <v>-4.5484071332502705</v>
      </c>
      <c r="O26" s="865">
        <v>-0.71765973388389281</v>
      </c>
      <c r="P26" s="865">
        <v>-3.2288714336189059</v>
      </c>
    </row>
    <row r="31" spans="1:36">
      <c r="A31" s="1246" t="s">
        <v>130</v>
      </c>
      <c r="B31" s="1246"/>
      <c r="C31" s="879"/>
      <c r="D31" s="878"/>
      <c r="E31" s="878"/>
      <c r="F31" s="879"/>
      <c r="G31" s="878"/>
      <c r="H31" s="878"/>
      <c r="I31" s="879"/>
      <c r="J31" s="878"/>
      <c r="K31" s="878"/>
      <c r="L31" s="879"/>
      <c r="M31" s="878"/>
      <c r="N31" s="878"/>
      <c r="O31" s="879"/>
      <c r="P31" s="878"/>
      <c r="Q31" s="901"/>
      <c r="R31" s="901"/>
      <c r="S31" s="901"/>
      <c r="T31" s="901"/>
      <c r="U31" s="901"/>
      <c r="V31" s="901"/>
      <c r="W31" s="901"/>
      <c r="X31" s="901"/>
      <c r="Y31" s="901"/>
      <c r="Z31" s="901"/>
      <c r="AA31" s="901"/>
      <c r="AB31" s="901"/>
      <c r="AC31" s="901"/>
      <c r="AD31" s="901"/>
      <c r="AE31" s="901"/>
      <c r="AF31" s="901"/>
      <c r="AG31" s="901"/>
      <c r="AH31" s="901"/>
      <c r="AI31" s="901"/>
      <c r="AJ31" s="901"/>
    </row>
    <row r="32" spans="1:36">
      <c r="A32" s="901"/>
      <c r="B32" s="881">
        <v>45657</v>
      </c>
      <c r="C32" s="901"/>
      <c r="D32" s="901"/>
      <c r="E32" s="901"/>
      <c r="F32" s="901"/>
      <c r="G32" s="901"/>
      <c r="H32" s="901"/>
      <c r="I32" s="901"/>
      <c r="J32" s="901"/>
      <c r="K32" s="901"/>
      <c r="L32" s="901"/>
      <c r="M32" s="901"/>
      <c r="N32" s="901"/>
      <c r="O32" s="901"/>
      <c r="P32" s="901"/>
      <c r="Q32" s="901"/>
      <c r="R32" s="901"/>
      <c r="S32" s="901"/>
      <c r="T32" s="901"/>
      <c r="U32" s="901"/>
      <c r="V32" s="901"/>
      <c r="W32" s="901"/>
      <c r="X32" s="901"/>
      <c r="Y32" s="901"/>
      <c r="Z32" s="901"/>
      <c r="AA32" s="901"/>
      <c r="AB32" s="901"/>
      <c r="AC32" s="901"/>
      <c r="AD32" s="901"/>
      <c r="AE32" s="901"/>
      <c r="AF32" s="901"/>
      <c r="AG32" s="901"/>
      <c r="AH32" s="901"/>
      <c r="AI32" s="901"/>
      <c r="AJ32" s="901"/>
    </row>
    <row r="33" spans="1:36">
      <c r="A33" s="901"/>
      <c r="B33" s="902" t="s">
        <v>146</v>
      </c>
      <c r="C33" s="903" t="s">
        <v>147</v>
      </c>
      <c r="D33" s="903" t="s">
        <v>148</v>
      </c>
      <c r="E33" s="903" t="s">
        <v>193</v>
      </c>
      <c r="F33" s="903" t="s">
        <v>194</v>
      </c>
      <c r="G33" s="903" t="s">
        <v>1559</v>
      </c>
      <c r="H33" s="903" t="s">
        <v>1560</v>
      </c>
      <c r="I33" s="903" t="s">
        <v>1561</v>
      </c>
      <c r="J33" s="903" t="s">
        <v>1562</v>
      </c>
      <c r="K33" s="903" t="s">
        <v>1563</v>
      </c>
      <c r="L33" s="903" t="s">
        <v>1564</v>
      </c>
      <c r="M33" s="904" t="s">
        <v>1565</v>
      </c>
      <c r="N33" s="904" t="s">
        <v>1566</v>
      </c>
      <c r="O33" s="904" t="s">
        <v>1567</v>
      </c>
      <c r="P33" s="904" t="s">
        <v>1721</v>
      </c>
      <c r="Q33" s="901"/>
      <c r="R33" s="901"/>
      <c r="S33" s="901"/>
      <c r="T33" s="901"/>
      <c r="U33" s="901"/>
      <c r="V33" s="901"/>
      <c r="W33" s="901"/>
      <c r="X33" s="901"/>
      <c r="Y33" s="901"/>
      <c r="Z33" s="901"/>
      <c r="AA33" s="901"/>
      <c r="AB33" s="901"/>
      <c r="AC33" s="901"/>
      <c r="AD33" s="901"/>
      <c r="AE33" s="901"/>
      <c r="AF33" s="901"/>
      <c r="AG33" s="901"/>
      <c r="AH33" s="901"/>
      <c r="AI33" s="901"/>
      <c r="AJ33" s="901"/>
    </row>
    <row r="34" spans="1:36" ht="11.25" customHeight="1">
      <c r="A34" s="901"/>
      <c r="B34" s="817" t="s">
        <v>1740</v>
      </c>
      <c r="C34" s="1316" t="s">
        <v>1571</v>
      </c>
      <c r="D34" s="1317"/>
      <c r="E34" s="1317"/>
      <c r="F34" s="1317"/>
      <c r="G34" s="1317"/>
      <c r="H34" s="1317"/>
      <c r="I34" s="1317"/>
      <c r="J34" s="1317"/>
      <c r="K34" s="1317"/>
      <c r="L34" s="1317"/>
      <c r="M34" s="1317"/>
      <c r="N34" s="1317"/>
      <c r="O34" s="1317"/>
      <c r="P34" s="1318"/>
      <c r="Q34" s="901"/>
      <c r="R34" s="901"/>
      <c r="S34" s="901"/>
      <c r="T34" s="901"/>
      <c r="U34" s="901"/>
      <c r="V34" s="901"/>
      <c r="W34" s="901"/>
      <c r="X34" s="901"/>
      <c r="Y34" s="901"/>
      <c r="Z34" s="901"/>
      <c r="AA34" s="901"/>
      <c r="AB34" s="901"/>
      <c r="AC34" s="901"/>
      <c r="AD34" s="901"/>
      <c r="AE34" s="901"/>
      <c r="AF34" s="901"/>
      <c r="AG34" s="901"/>
      <c r="AH34" s="901"/>
      <c r="AI34" s="901"/>
      <c r="AJ34" s="901"/>
    </row>
    <row r="35" spans="1:36" ht="11.25" customHeight="1">
      <c r="A35" s="901"/>
      <c r="B35" s="905"/>
      <c r="C35" s="858"/>
      <c r="D35" s="1120" t="s">
        <v>1723</v>
      </c>
      <c r="E35" s="1121"/>
      <c r="F35" s="1121"/>
      <c r="G35" s="1121"/>
      <c r="H35" s="1121"/>
      <c r="I35" s="1121"/>
      <c r="J35" s="1121"/>
      <c r="K35" s="1121"/>
      <c r="L35" s="1121"/>
      <c r="M35" s="1121"/>
      <c r="N35" s="1121"/>
      <c r="O35" s="1121"/>
      <c r="P35" s="1122"/>
      <c r="Q35" s="901"/>
      <c r="R35" s="901"/>
      <c r="S35" s="901"/>
      <c r="T35" s="901"/>
      <c r="U35" s="901"/>
      <c r="V35" s="901"/>
      <c r="W35" s="901"/>
      <c r="X35" s="901"/>
      <c r="Y35" s="901"/>
      <c r="Z35" s="901"/>
      <c r="AA35" s="901"/>
      <c r="AB35" s="901"/>
      <c r="AC35" s="901"/>
      <c r="AD35" s="901"/>
      <c r="AE35" s="901"/>
      <c r="AF35" s="901"/>
      <c r="AG35" s="901"/>
      <c r="AH35" s="901"/>
      <c r="AI35" s="901"/>
      <c r="AJ35" s="901"/>
    </row>
    <row r="36" spans="1:36" ht="33.75" customHeight="1">
      <c r="A36" s="901"/>
      <c r="B36" s="905"/>
      <c r="C36" s="906"/>
      <c r="D36" s="1323" t="s">
        <v>1724</v>
      </c>
      <c r="E36" s="1324"/>
      <c r="F36" s="1324"/>
      <c r="G36" s="1324"/>
      <c r="H36" s="1325"/>
      <c r="I36" s="1326" t="s">
        <v>1725</v>
      </c>
      <c r="J36" s="1326" t="s">
        <v>1726</v>
      </c>
      <c r="K36" s="1168" t="s">
        <v>1727</v>
      </c>
      <c r="L36" s="1285" t="s">
        <v>1584</v>
      </c>
      <c r="M36" s="1285" t="s">
        <v>1585</v>
      </c>
      <c r="N36" s="1252" t="s">
        <v>815</v>
      </c>
      <c r="O36" s="1321"/>
      <c r="P36" s="1253"/>
      <c r="Q36" s="901"/>
      <c r="R36" s="901"/>
      <c r="S36" s="901"/>
      <c r="T36" s="901"/>
      <c r="U36" s="901"/>
      <c r="V36" s="901"/>
      <c r="W36" s="901"/>
      <c r="X36" s="901"/>
      <c r="Y36" s="901"/>
      <c r="Z36" s="901"/>
      <c r="AA36" s="901"/>
      <c r="AB36" s="901"/>
      <c r="AC36" s="901"/>
      <c r="AD36" s="901"/>
      <c r="AE36" s="901"/>
      <c r="AF36" s="901"/>
      <c r="AG36" s="901"/>
      <c r="AH36" s="901"/>
      <c r="AI36" s="901"/>
      <c r="AJ36" s="901"/>
    </row>
    <row r="37" spans="1:36" ht="31.5">
      <c r="A37" s="901"/>
      <c r="B37" s="818"/>
      <c r="C37" s="906"/>
      <c r="D37" s="730" t="s">
        <v>1645</v>
      </c>
      <c r="E37" s="730" t="s">
        <v>1576</v>
      </c>
      <c r="F37" s="730" t="s">
        <v>1577</v>
      </c>
      <c r="G37" s="730" t="s">
        <v>1578</v>
      </c>
      <c r="H37" s="907" t="s">
        <v>1579</v>
      </c>
      <c r="I37" s="1327"/>
      <c r="J37" s="1327"/>
      <c r="K37" s="1169"/>
      <c r="L37" s="1286"/>
      <c r="M37" s="1286"/>
      <c r="N37" s="908"/>
      <c r="O37" s="14" t="s">
        <v>1728</v>
      </c>
      <c r="P37" s="14" t="s">
        <v>1585</v>
      </c>
      <c r="Q37" s="901"/>
      <c r="R37" s="901"/>
      <c r="S37" s="901"/>
      <c r="T37" s="901"/>
      <c r="U37" s="901"/>
      <c r="V37" s="901"/>
      <c r="W37" s="901"/>
      <c r="X37" s="901"/>
      <c r="Y37" s="901"/>
      <c r="Z37" s="901"/>
      <c r="AA37" s="901"/>
      <c r="AB37" s="901"/>
      <c r="AC37" s="901"/>
      <c r="AD37" s="901"/>
      <c r="AE37" s="901"/>
      <c r="AF37" s="901"/>
      <c r="AG37" s="901"/>
      <c r="AH37" s="901"/>
      <c r="AI37" s="901"/>
      <c r="AJ37" s="901"/>
    </row>
    <row r="38" spans="1:36">
      <c r="A38" s="78">
        <v>1</v>
      </c>
      <c r="B38" s="913" t="s">
        <v>1588</v>
      </c>
      <c r="C38" s="862">
        <v>1953</v>
      </c>
      <c r="D38" s="77">
        <v>170</v>
      </c>
      <c r="E38" s="77">
        <v>275</v>
      </c>
      <c r="F38" s="77">
        <v>15</v>
      </c>
      <c r="G38" s="77">
        <v>6</v>
      </c>
      <c r="H38" s="77">
        <v>5</v>
      </c>
      <c r="I38" s="77">
        <v>367</v>
      </c>
      <c r="J38" s="77">
        <v>80</v>
      </c>
      <c r="K38" s="77">
        <v>18</v>
      </c>
      <c r="L38" s="77">
        <v>35</v>
      </c>
      <c r="M38" s="77">
        <v>0</v>
      </c>
      <c r="N38" s="77">
        <v>0</v>
      </c>
      <c r="O38" s="77">
        <v>0</v>
      </c>
      <c r="P38" s="77">
        <v>0</v>
      </c>
      <c r="Q38" s="901"/>
      <c r="R38" s="901"/>
      <c r="S38" s="901"/>
      <c r="T38" s="901"/>
      <c r="U38" s="901"/>
      <c r="V38" s="901"/>
      <c r="W38" s="901"/>
      <c r="X38" s="901"/>
      <c r="Y38" s="901"/>
      <c r="Z38" s="901"/>
      <c r="AA38" s="901"/>
      <c r="AB38" s="901"/>
      <c r="AC38" s="901"/>
      <c r="AD38" s="901"/>
      <c r="AE38" s="901"/>
      <c r="AF38" s="901"/>
      <c r="AG38" s="901"/>
      <c r="AH38" s="901"/>
      <c r="AI38" s="901"/>
      <c r="AJ38" s="901"/>
    </row>
    <row r="39" spans="1:36">
      <c r="A39" s="914">
        <v>2</v>
      </c>
      <c r="B39" s="915" t="s">
        <v>1589</v>
      </c>
      <c r="C39" s="60">
        <v>693</v>
      </c>
      <c r="D39" s="77">
        <v>36</v>
      </c>
      <c r="E39" s="77">
        <v>27</v>
      </c>
      <c r="F39" s="77">
        <v>234</v>
      </c>
      <c r="G39" s="77">
        <v>0</v>
      </c>
      <c r="H39" s="77">
        <v>8</v>
      </c>
      <c r="I39" s="77">
        <v>39</v>
      </c>
      <c r="J39" s="77">
        <v>49</v>
      </c>
      <c r="K39" s="77">
        <v>208</v>
      </c>
      <c r="L39" s="77">
        <v>0</v>
      </c>
      <c r="M39" s="77">
        <v>0</v>
      </c>
      <c r="N39" s="77">
        <v>0</v>
      </c>
      <c r="O39" s="77">
        <v>0</v>
      </c>
      <c r="P39" s="77">
        <v>0</v>
      </c>
      <c r="Q39" s="901"/>
      <c r="R39" s="901"/>
      <c r="S39" s="901"/>
      <c r="T39" s="901"/>
      <c r="U39" s="901"/>
      <c r="V39" s="901"/>
      <c r="W39" s="901"/>
      <c r="X39" s="901"/>
      <c r="Y39" s="901"/>
      <c r="Z39" s="901"/>
      <c r="AA39" s="901"/>
      <c r="AB39" s="901"/>
      <c r="AC39" s="901"/>
      <c r="AD39" s="901"/>
      <c r="AE39" s="901"/>
      <c r="AF39" s="901"/>
      <c r="AG39" s="901"/>
      <c r="AH39" s="901"/>
      <c r="AI39" s="901"/>
      <c r="AJ39" s="901"/>
    </row>
    <row r="40" spans="1:36">
      <c r="A40" s="78">
        <v>3</v>
      </c>
      <c r="B40" s="915" t="s">
        <v>1595</v>
      </c>
      <c r="C40" s="862">
        <v>6603</v>
      </c>
      <c r="D40" s="77">
        <v>432</v>
      </c>
      <c r="E40" s="77">
        <v>140</v>
      </c>
      <c r="F40" s="77">
        <v>14</v>
      </c>
      <c r="G40" s="77">
        <v>0</v>
      </c>
      <c r="H40" s="77">
        <v>2</v>
      </c>
      <c r="I40" s="77">
        <v>277</v>
      </c>
      <c r="J40" s="77">
        <v>105</v>
      </c>
      <c r="K40" s="77">
        <v>205</v>
      </c>
      <c r="L40" s="77">
        <v>98</v>
      </c>
      <c r="M40" s="77">
        <v>9</v>
      </c>
      <c r="N40" s="77">
        <v>-7</v>
      </c>
      <c r="O40" s="77">
        <v>-1</v>
      </c>
      <c r="P40" s="77">
        <v>-6</v>
      </c>
      <c r="Q40" s="901"/>
      <c r="R40" s="901"/>
      <c r="S40" s="901"/>
      <c r="T40" s="901"/>
      <c r="U40" s="901"/>
      <c r="V40" s="901"/>
      <c r="W40" s="901"/>
      <c r="X40" s="901"/>
      <c r="Y40" s="901"/>
      <c r="Z40" s="901"/>
      <c r="AA40" s="901"/>
      <c r="AB40" s="901"/>
      <c r="AC40" s="901"/>
      <c r="AD40" s="901"/>
      <c r="AE40" s="901"/>
      <c r="AF40" s="901"/>
      <c r="AG40" s="901"/>
      <c r="AH40" s="901"/>
      <c r="AI40" s="901"/>
      <c r="AJ40" s="901"/>
    </row>
    <row r="41" spans="1:36">
      <c r="A41" s="914">
        <v>4</v>
      </c>
      <c r="B41" s="915" t="s">
        <v>1620</v>
      </c>
      <c r="C41" s="862">
        <v>1326</v>
      </c>
      <c r="D41" s="77">
        <v>58</v>
      </c>
      <c r="E41" s="77">
        <v>29</v>
      </c>
      <c r="F41" s="77">
        <v>387</v>
      </c>
      <c r="G41" s="77">
        <v>0</v>
      </c>
      <c r="H41" s="77">
        <v>7</v>
      </c>
      <c r="I41" s="77">
        <v>251</v>
      </c>
      <c r="J41" s="77">
        <v>4</v>
      </c>
      <c r="K41" s="77">
        <v>219</v>
      </c>
      <c r="L41" s="77">
        <v>7</v>
      </c>
      <c r="M41" s="77">
        <v>2</v>
      </c>
      <c r="N41" s="77">
        <v>-2</v>
      </c>
      <c r="O41" s="77">
        <v>0</v>
      </c>
      <c r="P41" s="77">
        <v>-1</v>
      </c>
      <c r="Q41" s="901"/>
      <c r="R41" s="901"/>
      <c r="S41" s="901"/>
      <c r="T41" s="901"/>
      <c r="U41" s="901"/>
      <c r="V41" s="901"/>
      <c r="W41" s="901"/>
      <c r="X41" s="901"/>
      <c r="Y41" s="901"/>
      <c r="Z41" s="901"/>
      <c r="AA41" s="901"/>
      <c r="AB41" s="901"/>
      <c r="AC41" s="901"/>
      <c r="AD41" s="901"/>
      <c r="AE41" s="901"/>
      <c r="AF41" s="901"/>
      <c r="AG41" s="901"/>
      <c r="AH41" s="901"/>
      <c r="AI41" s="901"/>
      <c r="AJ41" s="901"/>
    </row>
    <row r="42" spans="1:36">
      <c r="A42" s="78">
        <v>5</v>
      </c>
      <c r="B42" s="915" t="s">
        <v>1625</v>
      </c>
      <c r="C42" s="60">
        <v>552</v>
      </c>
      <c r="D42" s="77">
        <v>14</v>
      </c>
      <c r="E42" s="77">
        <v>8</v>
      </c>
      <c r="F42" s="77">
        <v>0</v>
      </c>
      <c r="G42" s="77">
        <v>0</v>
      </c>
      <c r="H42" s="77">
        <v>1</v>
      </c>
      <c r="I42" s="77">
        <v>1</v>
      </c>
      <c r="J42" s="77">
        <v>6</v>
      </c>
      <c r="K42" s="77">
        <v>15</v>
      </c>
      <c r="L42" s="77">
        <v>1</v>
      </c>
      <c r="M42" s="77">
        <v>0</v>
      </c>
      <c r="N42" s="77">
        <v>0</v>
      </c>
      <c r="O42" s="77">
        <v>0</v>
      </c>
      <c r="P42" s="77">
        <v>0</v>
      </c>
      <c r="Q42" s="901"/>
      <c r="R42" s="901"/>
      <c r="S42" s="901"/>
      <c r="T42" s="901"/>
      <c r="U42" s="901"/>
      <c r="V42" s="901"/>
      <c r="W42" s="901"/>
      <c r="X42" s="901"/>
      <c r="Y42" s="901"/>
      <c r="Z42" s="901"/>
      <c r="AA42" s="901"/>
      <c r="AB42" s="901"/>
      <c r="AC42" s="901"/>
      <c r="AD42" s="901"/>
      <c r="AE42" s="901"/>
      <c r="AF42" s="901"/>
      <c r="AG42" s="901"/>
      <c r="AH42" s="901"/>
      <c r="AI42" s="901"/>
      <c r="AJ42" s="901"/>
    </row>
    <row r="43" spans="1:36">
      <c r="A43" s="914">
        <v>6</v>
      </c>
      <c r="B43" s="915" t="s">
        <v>1626</v>
      </c>
      <c r="C43" s="862">
        <v>2151</v>
      </c>
      <c r="D43" s="77">
        <v>185</v>
      </c>
      <c r="E43" s="77">
        <v>167</v>
      </c>
      <c r="F43" s="77">
        <v>28</v>
      </c>
      <c r="G43" s="77">
        <v>0</v>
      </c>
      <c r="H43" s="77">
        <v>3</v>
      </c>
      <c r="I43" s="77">
        <v>173</v>
      </c>
      <c r="J43" s="77">
        <v>77</v>
      </c>
      <c r="K43" s="77">
        <v>130</v>
      </c>
      <c r="L43" s="77">
        <v>20</v>
      </c>
      <c r="M43" s="77">
        <v>1</v>
      </c>
      <c r="N43" s="77">
        <v>-1</v>
      </c>
      <c r="O43" s="77">
        <v>0</v>
      </c>
      <c r="P43" s="77">
        <v>0</v>
      </c>
      <c r="Q43" s="901"/>
      <c r="R43" s="901"/>
      <c r="S43" s="901"/>
      <c r="T43" s="901"/>
      <c r="U43" s="901"/>
      <c r="V43" s="901"/>
      <c r="W43" s="901"/>
      <c r="X43" s="901"/>
      <c r="Y43" s="901"/>
      <c r="Z43" s="901"/>
      <c r="AA43" s="901"/>
      <c r="AB43" s="901"/>
      <c r="AC43" s="901"/>
      <c r="AD43" s="901"/>
      <c r="AE43" s="901"/>
      <c r="AF43" s="901"/>
      <c r="AG43" s="901"/>
      <c r="AH43" s="901"/>
      <c r="AI43" s="901"/>
      <c r="AJ43" s="901"/>
    </row>
    <row r="44" spans="1:36">
      <c r="A44" s="78">
        <v>7</v>
      </c>
      <c r="B44" s="915" t="s">
        <v>1630</v>
      </c>
      <c r="C44" s="862">
        <v>9437</v>
      </c>
      <c r="D44" s="77">
        <v>733</v>
      </c>
      <c r="E44" s="77">
        <v>220</v>
      </c>
      <c r="F44" s="77">
        <v>6</v>
      </c>
      <c r="G44" s="77">
        <v>0</v>
      </c>
      <c r="H44" s="77">
        <v>3</v>
      </c>
      <c r="I44" s="77">
        <v>380</v>
      </c>
      <c r="J44" s="77">
        <v>393</v>
      </c>
      <c r="K44" s="77">
        <v>186</v>
      </c>
      <c r="L44" s="77">
        <v>138</v>
      </c>
      <c r="M44" s="77">
        <v>7</v>
      </c>
      <c r="N44" s="77">
        <v>-12</v>
      </c>
      <c r="O44" s="77">
        <v>-2</v>
      </c>
      <c r="P44" s="77">
        <v>-9</v>
      </c>
      <c r="Q44" s="901"/>
      <c r="R44" s="901"/>
      <c r="S44" s="901"/>
      <c r="T44" s="901"/>
      <c r="U44" s="901"/>
      <c r="V44" s="901"/>
      <c r="W44" s="901"/>
      <c r="X44" s="901"/>
      <c r="Y44" s="901"/>
      <c r="Z44" s="901"/>
      <c r="AA44" s="901"/>
      <c r="AB44" s="901"/>
      <c r="AC44" s="901"/>
      <c r="AD44" s="901"/>
      <c r="AE44" s="901"/>
      <c r="AF44" s="901"/>
      <c r="AG44" s="901"/>
      <c r="AH44" s="901"/>
      <c r="AI44" s="901"/>
      <c r="AJ44" s="901"/>
    </row>
    <row r="45" spans="1:36">
      <c r="A45" s="914">
        <v>8</v>
      </c>
      <c r="B45" s="915" t="s">
        <v>1631</v>
      </c>
      <c r="C45" s="862">
        <v>3453</v>
      </c>
      <c r="D45" s="77">
        <v>253</v>
      </c>
      <c r="E45" s="77">
        <v>162</v>
      </c>
      <c r="F45" s="77">
        <v>8</v>
      </c>
      <c r="G45" s="77">
        <v>1</v>
      </c>
      <c r="H45" s="77">
        <v>3</v>
      </c>
      <c r="I45" s="77">
        <v>240</v>
      </c>
      <c r="J45" s="77">
        <v>69</v>
      </c>
      <c r="K45" s="77">
        <v>114</v>
      </c>
      <c r="L45" s="77">
        <v>32</v>
      </c>
      <c r="M45" s="77">
        <v>0</v>
      </c>
      <c r="N45" s="77">
        <v>0</v>
      </c>
      <c r="O45" s="77">
        <v>0</v>
      </c>
      <c r="P45" s="77">
        <v>0</v>
      </c>
      <c r="Q45" s="901"/>
      <c r="R45" s="901"/>
      <c r="S45" s="901"/>
      <c r="T45" s="901"/>
      <c r="U45" s="901"/>
      <c r="V45" s="901"/>
      <c r="W45" s="901"/>
      <c r="X45" s="901"/>
      <c r="Y45" s="901"/>
      <c r="Z45" s="901"/>
      <c r="AA45" s="901"/>
      <c r="AB45" s="901"/>
      <c r="AC45" s="901"/>
      <c r="AD45" s="901"/>
      <c r="AE45" s="901"/>
      <c r="AF45" s="901"/>
      <c r="AG45" s="901"/>
      <c r="AH45" s="901"/>
      <c r="AI45" s="901"/>
      <c r="AJ45" s="901"/>
    </row>
    <row r="46" spans="1:36">
      <c r="A46" s="78">
        <v>9</v>
      </c>
      <c r="B46" s="916" t="s">
        <v>1637</v>
      </c>
      <c r="C46" s="862">
        <v>1164</v>
      </c>
      <c r="D46" s="77">
        <v>65</v>
      </c>
      <c r="E46" s="77">
        <v>39</v>
      </c>
      <c r="F46" s="77">
        <v>0</v>
      </c>
      <c r="G46" s="77">
        <v>0</v>
      </c>
      <c r="H46" s="77">
        <v>4</v>
      </c>
      <c r="I46" s="77">
        <v>28</v>
      </c>
      <c r="J46" s="77">
        <v>48</v>
      </c>
      <c r="K46" s="77">
        <v>28</v>
      </c>
      <c r="L46" s="77">
        <v>19</v>
      </c>
      <c r="M46" s="77">
        <v>0</v>
      </c>
      <c r="N46" s="77">
        <v>0</v>
      </c>
      <c r="O46" s="77">
        <v>0</v>
      </c>
      <c r="P46" s="77">
        <v>0</v>
      </c>
      <c r="Q46" s="901"/>
      <c r="R46" s="901"/>
      <c r="S46" s="901"/>
      <c r="T46" s="901"/>
      <c r="U46" s="901"/>
      <c r="V46" s="901"/>
      <c r="W46" s="901"/>
      <c r="X46" s="901"/>
      <c r="Y46" s="901"/>
      <c r="Z46" s="901"/>
      <c r="AA46" s="901"/>
      <c r="AB46" s="901"/>
      <c r="AC46" s="901"/>
      <c r="AD46" s="901"/>
      <c r="AE46" s="901"/>
      <c r="AF46" s="901"/>
      <c r="AG46" s="901"/>
      <c r="AH46" s="901"/>
      <c r="AI46" s="901"/>
      <c r="AJ46" s="901"/>
    </row>
    <row r="47" spans="1:36">
      <c r="A47" s="914">
        <v>10</v>
      </c>
      <c r="B47" s="915" t="s">
        <v>1729</v>
      </c>
      <c r="C47" s="862">
        <v>2197</v>
      </c>
      <c r="D47" s="77">
        <v>69</v>
      </c>
      <c r="E47" s="77">
        <v>19</v>
      </c>
      <c r="F47" s="77">
        <v>0</v>
      </c>
      <c r="G47" s="77">
        <v>0</v>
      </c>
      <c r="H47" s="77">
        <v>3</v>
      </c>
      <c r="I47" s="77">
        <v>40</v>
      </c>
      <c r="J47" s="77">
        <v>20</v>
      </c>
      <c r="K47" s="77">
        <v>28</v>
      </c>
      <c r="L47" s="77">
        <v>16</v>
      </c>
      <c r="M47" s="77">
        <v>1</v>
      </c>
      <c r="N47" s="77">
        <v>-1</v>
      </c>
      <c r="O47" s="77">
        <v>0</v>
      </c>
      <c r="P47" s="77">
        <v>0</v>
      </c>
      <c r="Q47" s="901"/>
      <c r="R47" s="901"/>
      <c r="S47" s="901"/>
      <c r="T47" s="901"/>
      <c r="U47" s="901"/>
      <c r="V47" s="901"/>
      <c r="W47" s="901"/>
      <c r="X47" s="901"/>
      <c r="Y47" s="901"/>
      <c r="Z47" s="901"/>
      <c r="AA47" s="901"/>
      <c r="AB47" s="901"/>
      <c r="AC47" s="901"/>
      <c r="AD47" s="901"/>
      <c r="AE47" s="901"/>
      <c r="AF47" s="901"/>
      <c r="AG47" s="901"/>
      <c r="AH47" s="901"/>
      <c r="AI47" s="901"/>
      <c r="AJ47" s="901"/>
    </row>
    <row r="48" spans="1:36">
      <c r="A48" s="78">
        <v>11</v>
      </c>
      <c r="B48" s="915" t="s">
        <v>1730</v>
      </c>
      <c r="C48" s="862">
        <v>1029</v>
      </c>
      <c r="D48" s="77">
        <v>59</v>
      </c>
      <c r="E48" s="77">
        <v>47</v>
      </c>
      <c r="F48" s="77">
        <v>0</v>
      </c>
      <c r="G48" s="77">
        <v>0</v>
      </c>
      <c r="H48" s="77">
        <v>3</v>
      </c>
      <c r="I48" s="77">
        <v>67</v>
      </c>
      <c r="J48" s="77">
        <v>33</v>
      </c>
      <c r="K48" s="77">
        <v>6</v>
      </c>
      <c r="L48" s="77">
        <v>8</v>
      </c>
      <c r="M48" s="77">
        <v>0</v>
      </c>
      <c r="N48" s="77">
        <v>-4</v>
      </c>
      <c r="O48" s="77">
        <v>0</v>
      </c>
      <c r="P48" s="77">
        <v>-3</v>
      </c>
      <c r="Q48" s="901"/>
      <c r="R48" s="901"/>
      <c r="S48" s="901"/>
      <c r="T48" s="901"/>
      <c r="U48" s="901"/>
      <c r="V48" s="901"/>
      <c r="W48" s="901"/>
      <c r="X48" s="901"/>
      <c r="Y48" s="901"/>
      <c r="Z48" s="901"/>
      <c r="AA48" s="901"/>
      <c r="AB48" s="901"/>
      <c r="AC48" s="901"/>
      <c r="AD48" s="901"/>
      <c r="AE48" s="901"/>
      <c r="AF48" s="901"/>
      <c r="AG48" s="901"/>
      <c r="AH48" s="901"/>
      <c r="AI48" s="901"/>
      <c r="AJ48" s="901"/>
    </row>
    <row r="49" spans="1:36">
      <c r="A49" s="914">
        <v>12</v>
      </c>
      <c r="B49" s="915" t="s">
        <v>1731</v>
      </c>
      <c r="C49" s="862">
        <v>2889</v>
      </c>
      <c r="D49" s="77">
        <v>131</v>
      </c>
      <c r="E49" s="77">
        <v>50</v>
      </c>
      <c r="F49" s="77">
        <v>0</v>
      </c>
      <c r="G49" s="77">
        <v>0</v>
      </c>
      <c r="H49" s="77">
        <v>3</v>
      </c>
      <c r="I49" s="77">
        <v>135</v>
      </c>
      <c r="J49" s="77">
        <v>36</v>
      </c>
      <c r="K49" s="77">
        <v>10</v>
      </c>
      <c r="L49" s="77">
        <v>24</v>
      </c>
      <c r="M49" s="77">
        <v>0</v>
      </c>
      <c r="N49" s="77">
        <v>-1</v>
      </c>
      <c r="O49" s="77">
        <v>0</v>
      </c>
      <c r="P49" s="77">
        <v>-1</v>
      </c>
      <c r="Q49" s="901"/>
      <c r="R49" s="901"/>
      <c r="S49" s="901"/>
      <c r="T49" s="901"/>
      <c r="U49" s="901"/>
      <c r="V49" s="901"/>
      <c r="W49" s="901"/>
      <c r="X49" s="901"/>
      <c r="Y49" s="901"/>
      <c r="Z49" s="901"/>
      <c r="AA49" s="901"/>
      <c r="AB49" s="901"/>
      <c r="AC49" s="901"/>
      <c r="AD49" s="901"/>
      <c r="AE49" s="901"/>
      <c r="AF49" s="901"/>
      <c r="AG49" s="901"/>
      <c r="AH49" s="901"/>
      <c r="AI49" s="901"/>
      <c r="AJ49" s="901"/>
    </row>
    <row r="50" spans="1:36">
      <c r="A50" s="78">
        <v>13</v>
      </c>
      <c r="B50" s="915" t="s">
        <v>1741</v>
      </c>
      <c r="C50" s="60">
        <v>0</v>
      </c>
      <c r="D50" s="77">
        <v>0</v>
      </c>
      <c r="E50" s="77">
        <v>0</v>
      </c>
      <c r="F50" s="77">
        <v>0</v>
      </c>
      <c r="G50" s="77">
        <v>0</v>
      </c>
      <c r="H50" s="77">
        <v>0</v>
      </c>
      <c r="I50" s="77">
        <v>0</v>
      </c>
      <c r="J50" s="77">
        <v>0</v>
      </c>
      <c r="K50" s="77">
        <v>0</v>
      </c>
      <c r="L50" s="77">
        <v>0</v>
      </c>
      <c r="M50" s="77">
        <v>0</v>
      </c>
      <c r="N50" s="77">
        <v>0</v>
      </c>
      <c r="O50" s="77">
        <v>0</v>
      </c>
      <c r="P50" s="77">
        <v>0</v>
      </c>
      <c r="Q50" s="901"/>
      <c r="R50" s="901"/>
      <c r="S50" s="901"/>
      <c r="T50" s="901"/>
      <c r="U50" s="901"/>
      <c r="V50" s="901"/>
      <c r="W50" s="901"/>
      <c r="X50" s="901"/>
      <c r="Y50" s="901"/>
      <c r="Z50" s="901"/>
      <c r="AA50" s="901"/>
      <c r="AB50" s="901"/>
      <c r="AC50" s="901"/>
      <c r="AD50" s="901"/>
      <c r="AE50" s="901"/>
      <c r="AF50" s="901"/>
      <c r="AG50" s="901"/>
      <c r="AH50" s="901"/>
      <c r="AI50" s="901"/>
      <c r="AJ50" s="901"/>
    </row>
    <row r="51" spans="1:36">
      <c r="A51" s="914">
        <v>14</v>
      </c>
      <c r="B51" s="915" t="s">
        <v>1733</v>
      </c>
      <c r="C51" s="60">
        <v>104</v>
      </c>
      <c r="D51" s="77">
        <v>7</v>
      </c>
      <c r="E51" s="77">
        <v>5</v>
      </c>
      <c r="F51" s="77">
        <v>0</v>
      </c>
      <c r="G51" s="77">
        <v>0</v>
      </c>
      <c r="H51" s="77">
        <v>2</v>
      </c>
      <c r="I51" s="77">
        <v>5</v>
      </c>
      <c r="J51" s="77">
        <v>7</v>
      </c>
      <c r="K51" s="77">
        <v>0</v>
      </c>
      <c r="L51" s="77">
        <v>0</v>
      </c>
      <c r="M51" s="77">
        <v>0</v>
      </c>
      <c r="N51" s="77">
        <v>0</v>
      </c>
      <c r="O51" s="77">
        <v>0</v>
      </c>
      <c r="P51" s="77">
        <v>0</v>
      </c>
      <c r="Q51" s="901"/>
      <c r="R51" s="901"/>
      <c r="S51" s="901"/>
      <c r="T51" s="901"/>
      <c r="U51" s="901"/>
      <c r="V51" s="901"/>
      <c r="W51" s="901"/>
      <c r="X51" s="901"/>
      <c r="Y51" s="901"/>
      <c r="Z51" s="901"/>
      <c r="AA51" s="901"/>
      <c r="AB51" s="901"/>
      <c r="AC51" s="901"/>
      <c r="AD51" s="901"/>
      <c r="AE51" s="901"/>
      <c r="AF51" s="901"/>
      <c r="AG51" s="901"/>
      <c r="AH51" s="901"/>
      <c r="AI51" s="901"/>
      <c r="AJ51" s="901"/>
    </row>
    <row r="52" spans="1:36">
      <c r="A52" s="78">
        <v>15</v>
      </c>
      <c r="B52" s="915" t="s">
        <v>1734</v>
      </c>
      <c r="C52" s="862">
        <v>1864</v>
      </c>
      <c r="D52" s="77">
        <v>65</v>
      </c>
      <c r="E52" s="77">
        <v>49</v>
      </c>
      <c r="F52" s="77">
        <v>27</v>
      </c>
      <c r="G52" s="77">
        <v>1</v>
      </c>
      <c r="H52" s="77">
        <v>3</v>
      </c>
      <c r="I52" s="77">
        <v>70</v>
      </c>
      <c r="J52" s="77">
        <v>57</v>
      </c>
      <c r="K52" s="77">
        <v>15</v>
      </c>
      <c r="L52" s="77">
        <v>65</v>
      </c>
      <c r="M52" s="77">
        <v>0</v>
      </c>
      <c r="N52" s="77">
        <v>0</v>
      </c>
      <c r="O52" s="77">
        <v>0</v>
      </c>
      <c r="P52" s="77">
        <v>0</v>
      </c>
      <c r="Q52" s="901"/>
      <c r="R52" s="901"/>
      <c r="S52" s="901"/>
      <c r="T52" s="901"/>
      <c r="U52" s="901"/>
      <c r="V52" s="901"/>
      <c r="W52" s="901"/>
      <c r="X52" s="901"/>
      <c r="Y52" s="901"/>
      <c r="Z52" s="901"/>
      <c r="AA52" s="901"/>
      <c r="AB52" s="901"/>
      <c r="AC52" s="901"/>
      <c r="AD52" s="901"/>
      <c r="AE52" s="901"/>
      <c r="AF52" s="901"/>
      <c r="AG52" s="901"/>
      <c r="AH52" s="901"/>
      <c r="AI52" s="901"/>
      <c r="AJ52" s="901"/>
    </row>
    <row r="53" spans="1:36">
      <c r="A53" s="914">
        <v>16</v>
      </c>
      <c r="B53" s="915" t="s">
        <v>1735</v>
      </c>
      <c r="C53" s="60">
        <v>369</v>
      </c>
      <c r="D53" s="77">
        <v>45</v>
      </c>
      <c r="E53" s="77">
        <v>17</v>
      </c>
      <c r="F53" s="77">
        <v>0</v>
      </c>
      <c r="G53" s="77">
        <v>0</v>
      </c>
      <c r="H53" s="77">
        <v>3</v>
      </c>
      <c r="I53" s="77">
        <v>50</v>
      </c>
      <c r="J53" s="77">
        <v>10</v>
      </c>
      <c r="K53" s="77">
        <v>2</v>
      </c>
      <c r="L53" s="77">
        <v>3</v>
      </c>
      <c r="M53" s="77">
        <v>0</v>
      </c>
      <c r="N53" s="864">
        <v>0</v>
      </c>
      <c r="O53" s="864">
        <v>0</v>
      </c>
      <c r="P53" s="864">
        <v>0</v>
      </c>
      <c r="Q53" s="901"/>
      <c r="R53" s="901"/>
      <c r="S53" s="901"/>
      <c r="T53" s="901"/>
      <c r="U53" s="901"/>
      <c r="V53" s="901"/>
      <c r="W53" s="901"/>
      <c r="X53" s="901"/>
      <c r="Y53" s="901"/>
      <c r="Z53" s="901"/>
      <c r="AA53" s="901"/>
      <c r="AB53" s="901"/>
      <c r="AC53" s="901"/>
      <c r="AD53" s="901"/>
      <c r="AE53" s="901"/>
      <c r="AF53" s="901"/>
      <c r="AG53" s="901"/>
      <c r="AH53" s="901"/>
      <c r="AI53" s="901"/>
      <c r="AJ53" s="901"/>
    </row>
    <row r="54" spans="1:36">
      <c r="A54" s="78">
        <v>17</v>
      </c>
      <c r="B54" s="917" t="s">
        <v>1736</v>
      </c>
      <c r="C54" s="863">
        <v>244</v>
      </c>
      <c r="D54" s="863">
        <v>9</v>
      </c>
      <c r="E54" s="863">
        <v>6</v>
      </c>
      <c r="F54" s="863">
        <v>1</v>
      </c>
      <c r="G54" s="863">
        <v>0</v>
      </c>
      <c r="H54" s="863">
        <v>1</v>
      </c>
      <c r="I54" s="863">
        <v>6</v>
      </c>
      <c r="J54" s="863">
        <v>7</v>
      </c>
      <c r="K54" s="863">
        <v>4</v>
      </c>
      <c r="L54" s="863">
        <v>2</v>
      </c>
      <c r="M54" s="863">
        <v>0</v>
      </c>
      <c r="N54" s="863">
        <v>0</v>
      </c>
      <c r="O54" s="863">
        <v>0</v>
      </c>
      <c r="P54" s="863">
        <v>0</v>
      </c>
      <c r="Q54" s="901"/>
      <c r="R54" s="901"/>
      <c r="S54" s="901"/>
      <c r="T54" s="901"/>
      <c r="U54" s="901"/>
      <c r="V54" s="901"/>
      <c r="W54" s="901"/>
      <c r="X54" s="901"/>
      <c r="Y54" s="901"/>
      <c r="Z54" s="901"/>
      <c r="AA54" s="901"/>
      <c r="AB54" s="901"/>
      <c r="AC54" s="901"/>
      <c r="AD54" s="901"/>
      <c r="AE54" s="901"/>
      <c r="AF54" s="901"/>
      <c r="AG54" s="901"/>
      <c r="AH54" s="901"/>
      <c r="AI54" s="901"/>
      <c r="AJ54" s="901"/>
    </row>
    <row r="55" spans="1:36">
      <c r="A55" s="914">
        <v>18</v>
      </c>
      <c r="B55" s="916" t="s">
        <v>1737</v>
      </c>
      <c r="C55" s="865">
        <v>123034</v>
      </c>
      <c r="D55" s="864">
        <v>115</v>
      </c>
      <c r="E55" s="864">
        <v>194</v>
      </c>
      <c r="F55" s="864">
        <v>595</v>
      </c>
      <c r="G55" s="865">
        <v>1635</v>
      </c>
      <c r="H55" s="864">
        <v>17</v>
      </c>
      <c r="I55" s="865">
        <v>2095</v>
      </c>
      <c r="J55" s="864">
        <v>438</v>
      </c>
      <c r="K55" s="864">
        <v>6</v>
      </c>
      <c r="L55" s="864">
        <v>326</v>
      </c>
      <c r="M55" s="864">
        <v>10</v>
      </c>
      <c r="N55" s="909">
        <v>-3</v>
      </c>
      <c r="O55" s="909">
        <v>-2</v>
      </c>
      <c r="P55" s="909">
        <v>0</v>
      </c>
      <c r="Q55" s="901"/>
      <c r="R55" s="901"/>
      <c r="S55" s="901"/>
      <c r="T55" s="901"/>
      <c r="U55" s="901"/>
      <c r="V55" s="901"/>
      <c r="W55" s="901"/>
      <c r="X55" s="901"/>
      <c r="Y55" s="901"/>
      <c r="Z55" s="901"/>
      <c r="AA55" s="901"/>
      <c r="AB55" s="901"/>
      <c r="AC55" s="901"/>
      <c r="AD55" s="901"/>
      <c r="AE55" s="901"/>
      <c r="AF55" s="901"/>
      <c r="AG55" s="901"/>
      <c r="AH55" s="901"/>
      <c r="AI55" s="901"/>
      <c r="AJ55" s="901"/>
    </row>
    <row r="56" spans="1:36">
      <c r="A56" s="78">
        <v>19</v>
      </c>
      <c r="B56" s="915" t="s">
        <v>1738</v>
      </c>
      <c r="C56" s="862">
        <v>26158</v>
      </c>
      <c r="D56" s="77">
        <v>238</v>
      </c>
      <c r="E56" s="77">
        <v>116</v>
      </c>
      <c r="F56" s="77">
        <v>28</v>
      </c>
      <c r="G56" s="77">
        <v>6</v>
      </c>
      <c r="H56" s="60">
        <v>4</v>
      </c>
      <c r="I56" s="77">
        <v>229</v>
      </c>
      <c r="J56" s="77">
        <v>158</v>
      </c>
      <c r="K56" s="77">
        <v>1</v>
      </c>
      <c r="L56" s="77">
        <v>55</v>
      </c>
      <c r="M56" s="77">
        <v>32</v>
      </c>
      <c r="N56" s="77">
        <v>-2</v>
      </c>
      <c r="O56" s="77">
        <v>0</v>
      </c>
      <c r="P56" s="77">
        <v>-2</v>
      </c>
      <c r="Q56" s="901"/>
      <c r="R56" s="901"/>
      <c r="S56" s="901"/>
      <c r="T56" s="901"/>
      <c r="U56" s="901"/>
      <c r="V56" s="901"/>
      <c r="W56" s="901"/>
      <c r="X56" s="901"/>
      <c r="Y56" s="901"/>
      <c r="Z56" s="901"/>
      <c r="AA56" s="901"/>
      <c r="AB56" s="901"/>
      <c r="AC56" s="901"/>
      <c r="AD56" s="901"/>
      <c r="AE56" s="901"/>
      <c r="AF56" s="901"/>
      <c r="AG56" s="901"/>
      <c r="AH56" s="901"/>
      <c r="AI56" s="901"/>
      <c r="AJ56" s="901"/>
    </row>
  </sheetData>
  <mergeCells count="20">
    <mergeCell ref="B4:B7"/>
    <mergeCell ref="C4:P4"/>
    <mergeCell ref="D5:P5"/>
    <mergeCell ref="D6:H6"/>
    <mergeCell ref="I6:I7"/>
    <mergeCell ref="J6:J7"/>
    <mergeCell ref="K6:K7"/>
    <mergeCell ref="L6:L7"/>
    <mergeCell ref="M6:M7"/>
    <mergeCell ref="N6:P6"/>
    <mergeCell ref="A31:B31"/>
    <mergeCell ref="C34:P34"/>
    <mergeCell ref="D35:P35"/>
    <mergeCell ref="D36:H36"/>
    <mergeCell ref="I36:I37"/>
    <mergeCell ref="J36:J37"/>
    <mergeCell ref="K36:K37"/>
    <mergeCell ref="L36:L37"/>
    <mergeCell ref="M36:M37"/>
    <mergeCell ref="N36:P36"/>
  </mergeCells>
  <hyperlinks>
    <hyperlink ref="R1" location="Index!A1" display="Index" xr:uid="{95425F44-4AAE-474A-97E1-D1EE420E3FC8}"/>
  </hyperlink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2216-A2FF-4C28-954C-1F25DD0CB7C9}">
  <dimension ref="A1:R47"/>
  <sheetViews>
    <sheetView zoomScaleNormal="100" workbookViewId="0">
      <selection activeCell="B43" sqref="B43"/>
    </sheetView>
  </sheetViews>
  <sheetFormatPr defaultColWidth="8.81640625" defaultRowHeight="15" customHeight="1"/>
  <cols>
    <col min="1" max="1" width="3" style="552" bestFit="1" customWidth="1"/>
    <col min="2" max="2" width="75.54296875" style="552" customWidth="1"/>
    <col min="3" max="3" width="12.1796875" style="552" bestFit="1" customWidth="1"/>
    <col min="4" max="4" width="16.453125" style="552" bestFit="1" customWidth="1"/>
    <col min="5" max="10" width="16" style="552" customWidth="1"/>
    <col min="11" max="11" width="17.54296875" style="552" customWidth="1"/>
    <col min="12" max="12" width="14.1796875" style="552" bestFit="1" customWidth="1"/>
    <col min="13" max="13" width="13" style="552" customWidth="1"/>
    <col min="14" max="14" width="10.26953125" style="552" bestFit="1" customWidth="1"/>
    <col min="15" max="15" width="13.54296875" style="552" bestFit="1" customWidth="1"/>
    <col min="16" max="16" width="13" style="552" bestFit="1" customWidth="1"/>
    <col min="17" max="20" width="8.81640625" style="552"/>
    <col min="21" max="21" width="3" style="552" bestFit="1" customWidth="1"/>
    <col min="22" max="22" width="75.54296875" style="552" customWidth="1"/>
    <col min="23" max="23" width="8.81640625" style="552"/>
    <col min="24" max="24" width="16.453125" style="552" bestFit="1" customWidth="1"/>
    <col min="25" max="30" width="16" style="552" customWidth="1"/>
    <col min="31" max="31" width="17.54296875" style="552" customWidth="1"/>
    <col min="32" max="32" width="14.1796875" style="552" bestFit="1" customWidth="1"/>
    <col min="33" max="33" width="12" style="552" customWidth="1"/>
    <col min="34" max="34" width="8.81640625" style="552"/>
    <col min="35" max="35" width="13.54296875" style="552" bestFit="1" customWidth="1"/>
    <col min="36" max="36" width="13" style="552" bestFit="1" customWidth="1"/>
    <col min="37" max="16384" width="8.81640625" style="552"/>
  </cols>
  <sheetData>
    <row r="1" spans="1:18" ht="15" customHeight="1">
      <c r="A1" s="566" t="s">
        <v>130</v>
      </c>
      <c r="B1" s="566"/>
      <c r="C1" s="11"/>
      <c r="D1" s="566"/>
      <c r="E1" s="566"/>
      <c r="F1" s="11"/>
      <c r="G1" s="566"/>
      <c r="H1" s="566"/>
      <c r="I1" s="11"/>
      <c r="J1" s="566"/>
      <c r="K1" s="566"/>
      <c r="L1" s="11"/>
      <c r="M1" s="566"/>
      <c r="N1" s="566"/>
      <c r="O1" s="11"/>
      <c r="P1" s="566"/>
      <c r="R1" s="11" t="s">
        <v>143</v>
      </c>
    </row>
    <row r="2" spans="1:18" ht="15" customHeight="1">
      <c r="B2" s="747">
        <v>45838</v>
      </c>
    </row>
    <row r="3" spans="1:18" ht="15" customHeight="1">
      <c r="B3" s="857" t="s">
        <v>146</v>
      </c>
      <c r="C3" s="731" t="s">
        <v>147</v>
      </c>
      <c r="D3" s="731" t="s">
        <v>148</v>
      </c>
      <c r="E3" s="731" t="s">
        <v>193</v>
      </c>
      <c r="F3" s="731" t="s">
        <v>194</v>
      </c>
      <c r="G3" s="731" t="s">
        <v>1559</v>
      </c>
      <c r="H3" s="731" t="s">
        <v>1560</v>
      </c>
      <c r="I3" s="731" t="s">
        <v>1561</v>
      </c>
      <c r="J3" s="731" t="s">
        <v>1562</v>
      </c>
      <c r="K3" s="731" t="s">
        <v>1563</v>
      </c>
      <c r="L3" s="731" t="s">
        <v>1564</v>
      </c>
      <c r="M3" s="706" t="s">
        <v>1565</v>
      </c>
      <c r="N3" s="706" t="s">
        <v>1566</v>
      </c>
      <c r="O3" s="706" t="s">
        <v>1567</v>
      </c>
      <c r="P3" s="706" t="s">
        <v>1721</v>
      </c>
    </row>
    <row r="4" spans="1:18" ht="15" customHeight="1">
      <c r="B4" s="1133" t="s">
        <v>1740</v>
      </c>
      <c r="C4" s="1316" t="s">
        <v>1571</v>
      </c>
      <c r="D4" s="1317"/>
      <c r="E4" s="1317"/>
      <c r="F4" s="1317"/>
      <c r="G4" s="1317"/>
      <c r="H4" s="1317"/>
      <c r="I4" s="1317"/>
      <c r="J4" s="1317"/>
      <c r="K4" s="1317"/>
      <c r="L4" s="1317"/>
      <c r="M4" s="1317"/>
      <c r="N4" s="1317"/>
      <c r="O4" s="1317"/>
      <c r="P4" s="1318"/>
    </row>
    <row r="5" spans="1:18" ht="15" customHeight="1">
      <c r="B5" s="1134"/>
      <c r="C5" s="858"/>
      <c r="D5" s="1120" t="s">
        <v>1723</v>
      </c>
      <c r="E5" s="1121"/>
      <c r="F5" s="1121"/>
      <c r="G5" s="1121"/>
      <c r="H5" s="1121"/>
      <c r="I5" s="1121"/>
      <c r="J5" s="1121"/>
      <c r="K5" s="1121"/>
      <c r="L5" s="1121"/>
      <c r="M5" s="1121"/>
      <c r="N5" s="1121"/>
      <c r="O5" s="1121"/>
      <c r="P5" s="1122"/>
    </row>
    <row r="6" spans="1:18" ht="36" customHeight="1">
      <c r="B6" s="1134"/>
      <c r="C6" s="858"/>
      <c r="D6" s="1120" t="s">
        <v>1724</v>
      </c>
      <c r="E6" s="1121"/>
      <c r="F6" s="1121"/>
      <c r="G6" s="1121"/>
      <c r="H6" s="1122"/>
      <c r="I6" s="1319" t="s">
        <v>1725</v>
      </c>
      <c r="J6" s="1319" t="s">
        <v>1726</v>
      </c>
      <c r="K6" s="1168" t="s">
        <v>1727</v>
      </c>
      <c r="L6" s="1133" t="s">
        <v>1584</v>
      </c>
      <c r="M6" s="1133" t="s">
        <v>1585</v>
      </c>
      <c r="N6" s="1252" t="s">
        <v>815</v>
      </c>
      <c r="O6" s="1321"/>
      <c r="P6" s="1253"/>
    </row>
    <row r="7" spans="1:18" ht="33" customHeight="1">
      <c r="B7" s="1135"/>
      <c r="C7" s="858"/>
      <c r="D7" s="730" t="s">
        <v>1575</v>
      </c>
      <c r="E7" s="730" t="s">
        <v>1576</v>
      </c>
      <c r="F7" s="730" t="s">
        <v>1577</v>
      </c>
      <c r="G7" s="730" t="s">
        <v>1578</v>
      </c>
      <c r="H7" s="859" t="s">
        <v>1579</v>
      </c>
      <c r="I7" s="1320"/>
      <c r="J7" s="1320"/>
      <c r="K7" s="1169"/>
      <c r="L7" s="1135"/>
      <c r="M7" s="1135"/>
      <c r="N7" s="860"/>
      <c r="O7" s="14" t="s">
        <v>1728</v>
      </c>
      <c r="P7" s="14" t="s">
        <v>1585</v>
      </c>
    </row>
    <row r="8" spans="1:18" ht="10.5">
      <c r="A8" s="861">
        <v>1</v>
      </c>
      <c r="B8" s="819" t="s">
        <v>1588</v>
      </c>
      <c r="C8" s="874">
        <v>0.50558914999999993</v>
      </c>
      <c r="D8" s="874">
        <v>0</v>
      </c>
      <c r="E8" s="874">
        <v>0</v>
      </c>
      <c r="F8" s="874">
        <v>0</v>
      </c>
      <c r="G8" s="874">
        <v>0</v>
      </c>
      <c r="H8" s="874">
        <v>0</v>
      </c>
      <c r="I8" s="874">
        <v>0</v>
      </c>
      <c r="J8" s="874">
        <v>0</v>
      </c>
      <c r="K8" s="874">
        <v>0</v>
      </c>
      <c r="L8" s="874">
        <v>0</v>
      </c>
      <c r="M8" s="874">
        <v>0</v>
      </c>
      <c r="N8" s="862">
        <v>0</v>
      </c>
      <c r="O8" s="862">
        <v>0</v>
      </c>
      <c r="P8" s="862">
        <v>0</v>
      </c>
    </row>
    <row r="9" spans="1:18" ht="10.5">
      <c r="A9" s="861">
        <v>2</v>
      </c>
      <c r="B9" s="819" t="s">
        <v>1589</v>
      </c>
      <c r="C9" s="874">
        <v>26.359734360000001</v>
      </c>
      <c r="D9" s="874">
        <v>0</v>
      </c>
      <c r="E9" s="874">
        <v>0</v>
      </c>
      <c r="F9" s="874">
        <v>0</v>
      </c>
      <c r="G9" s="874">
        <v>0</v>
      </c>
      <c r="H9" s="874">
        <v>0</v>
      </c>
      <c r="I9" s="874">
        <v>0</v>
      </c>
      <c r="J9" s="874">
        <v>0</v>
      </c>
      <c r="K9" s="874">
        <v>0</v>
      </c>
      <c r="L9" s="874">
        <v>0</v>
      </c>
      <c r="M9" s="874">
        <v>0</v>
      </c>
      <c r="N9" s="862">
        <v>0</v>
      </c>
      <c r="O9" s="862">
        <v>0</v>
      </c>
      <c r="P9" s="862">
        <v>0</v>
      </c>
    </row>
    <row r="10" spans="1:18" ht="10.5">
      <c r="A10" s="861">
        <v>3</v>
      </c>
      <c r="B10" s="819" t="s">
        <v>1595</v>
      </c>
      <c r="C10" s="874">
        <v>3996.1559682900015</v>
      </c>
      <c r="D10" s="874">
        <v>840.80772567042834</v>
      </c>
      <c r="E10" s="874">
        <v>8.5067041590661798</v>
      </c>
      <c r="F10" s="874">
        <v>0</v>
      </c>
      <c r="G10" s="874">
        <v>1.0366424566764691</v>
      </c>
      <c r="H10" s="874">
        <v>1</v>
      </c>
      <c r="I10" s="874">
        <v>479.25038439332445</v>
      </c>
      <c r="J10" s="874">
        <v>289.68534162193038</v>
      </c>
      <c r="K10" s="874">
        <v>81.415346270915947</v>
      </c>
      <c r="L10" s="874">
        <v>22.57920611786399</v>
      </c>
      <c r="M10" s="874">
        <v>0.60231016267079929</v>
      </c>
      <c r="N10" s="862">
        <v>-15.017934054308867</v>
      </c>
      <c r="O10" s="862">
        <v>-0.19830886224410627</v>
      </c>
      <c r="P10" s="862">
        <v>-14.415623891638067</v>
      </c>
    </row>
    <row r="11" spans="1:18" ht="10.5">
      <c r="A11" s="861">
        <v>4</v>
      </c>
      <c r="B11" s="819" t="s">
        <v>1620</v>
      </c>
      <c r="C11" s="874">
        <v>3117.9033796499998</v>
      </c>
      <c r="D11" s="874">
        <v>135.19107566437521</v>
      </c>
      <c r="E11" s="874">
        <v>408.72219532974862</v>
      </c>
      <c r="F11" s="874">
        <v>404.07464048019028</v>
      </c>
      <c r="G11" s="874">
        <v>0</v>
      </c>
      <c r="H11" s="874">
        <v>10</v>
      </c>
      <c r="I11" s="874">
        <v>507.08996102334345</v>
      </c>
      <c r="J11" s="874">
        <v>115.7355620546893</v>
      </c>
      <c r="K11" s="874">
        <v>325.16238839628136</v>
      </c>
      <c r="L11" s="874">
        <v>15.563896693207763</v>
      </c>
      <c r="M11" s="874">
        <v>0.26746335326572784</v>
      </c>
      <c r="N11" s="862">
        <v>-0.26746335326572784</v>
      </c>
      <c r="O11" s="862">
        <v>-0.15324916989579793</v>
      </c>
      <c r="P11" s="862">
        <v>0</v>
      </c>
    </row>
    <row r="12" spans="1:18" ht="10.5">
      <c r="A12" s="861">
        <v>5</v>
      </c>
      <c r="B12" s="819" t="s">
        <v>1625</v>
      </c>
      <c r="C12" s="874">
        <v>448.80171108999997</v>
      </c>
      <c r="D12" s="874">
        <v>5.8119196838295739</v>
      </c>
      <c r="E12" s="874">
        <v>0</v>
      </c>
      <c r="F12" s="874">
        <v>0</v>
      </c>
      <c r="G12" s="874">
        <v>0</v>
      </c>
      <c r="H12" s="874">
        <v>1</v>
      </c>
      <c r="I12" s="874">
        <v>1.0820929535094064</v>
      </c>
      <c r="J12" s="874">
        <v>4.6805450980843428</v>
      </c>
      <c r="K12" s="874">
        <v>4.9281632235824983E-2</v>
      </c>
      <c r="L12" s="874">
        <v>0</v>
      </c>
      <c r="M12" s="874">
        <v>1.2945728770475001E-3</v>
      </c>
      <c r="N12" s="862">
        <v>-1.2945728770475001E-3</v>
      </c>
      <c r="O12" s="862">
        <v>0</v>
      </c>
      <c r="P12" s="862">
        <v>0</v>
      </c>
    </row>
    <row r="13" spans="1:18" ht="10.5">
      <c r="A13" s="861">
        <v>6</v>
      </c>
      <c r="B13" s="819" t="s">
        <v>1626</v>
      </c>
      <c r="C13" s="874">
        <v>42.630089099999999</v>
      </c>
      <c r="D13" s="874">
        <v>4.7445669896822489</v>
      </c>
      <c r="E13" s="874">
        <v>0</v>
      </c>
      <c r="F13" s="874">
        <v>0</v>
      </c>
      <c r="G13" s="874">
        <v>0</v>
      </c>
      <c r="H13" s="874">
        <v>0</v>
      </c>
      <c r="I13" s="874">
        <v>4.3170111840200276</v>
      </c>
      <c r="J13" s="874">
        <v>0.30584093402000606</v>
      </c>
      <c r="K13" s="874">
        <v>0.12171487164221448</v>
      </c>
      <c r="L13" s="874">
        <v>0.46065689028602769</v>
      </c>
      <c r="M13" s="874">
        <v>5.6914306960037259E-3</v>
      </c>
      <c r="N13" s="862">
        <v>-5.6914306960037259E-3</v>
      </c>
      <c r="O13" s="862">
        <v>-1.1688313975801263E-3</v>
      </c>
      <c r="P13" s="862">
        <v>0</v>
      </c>
    </row>
    <row r="14" spans="1:18" ht="10.5">
      <c r="A14" s="861">
        <v>7</v>
      </c>
      <c r="B14" s="819" t="s">
        <v>1630</v>
      </c>
      <c r="C14" s="874">
        <v>1175.2259343500004</v>
      </c>
      <c r="D14" s="874">
        <v>103.30798604556301</v>
      </c>
      <c r="E14" s="874">
        <v>14.872297588093495</v>
      </c>
      <c r="F14" s="874">
        <v>0</v>
      </c>
      <c r="G14" s="874">
        <v>0.13995315999999999</v>
      </c>
      <c r="H14" s="874">
        <v>2</v>
      </c>
      <c r="I14" s="874">
        <v>74.880656044299784</v>
      </c>
      <c r="J14" s="874">
        <v>15.838230788617775</v>
      </c>
      <c r="K14" s="874">
        <v>27.601349960738926</v>
      </c>
      <c r="L14" s="874">
        <v>5.0033443179703641</v>
      </c>
      <c r="M14" s="874">
        <v>5.0731552730575942</v>
      </c>
      <c r="N14" s="862">
        <v>-4.3595450330575938</v>
      </c>
      <c r="O14" s="862">
        <v>-5.8147990963998316E-5</v>
      </c>
      <c r="P14" s="862">
        <v>-3.28638976</v>
      </c>
    </row>
    <row r="15" spans="1:18" ht="10.5">
      <c r="A15" s="861">
        <v>8</v>
      </c>
      <c r="B15" s="819" t="s">
        <v>1631</v>
      </c>
      <c r="C15" s="874">
        <v>835.52845624999998</v>
      </c>
      <c r="D15" s="874">
        <v>18.115125178279794</v>
      </c>
      <c r="E15" s="874">
        <v>8.589570274033397</v>
      </c>
      <c r="F15" s="874">
        <v>3.2264723173853009</v>
      </c>
      <c r="G15" s="874">
        <v>0</v>
      </c>
      <c r="H15" s="874">
        <v>2</v>
      </c>
      <c r="I15" s="874">
        <v>3.7179814722088986</v>
      </c>
      <c r="J15" s="874">
        <v>16.043859004915518</v>
      </c>
      <c r="K15" s="874">
        <v>10.169327292574073</v>
      </c>
      <c r="L15" s="874">
        <v>4.0000218436593595</v>
      </c>
      <c r="M15" s="874">
        <v>2.706169484856919E-3</v>
      </c>
      <c r="N15" s="862">
        <v>-2.706169484856919E-3</v>
      </c>
      <c r="O15" s="862">
        <v>0</v>
      </c>
      <c r="P15" s="862">
        <v>0</v>
      </c>
    </row>
    <row r="16" spans="1:18" ht="10.5">
      <c r="A16" s="861">
        <v>9</v>
      </c>
      <c r="B16" s="60" t="s">
        <v>1637</v>
      </c>
      <c r="C16" s="874">
        <v>1.1200000000000001E-5</v>
      </c>
      <c r="D16" s="874">
        <v>5.8161555980088805E-7</v>
      </c>
      <c r="E16" s="874">
        <v>0</v>
      </c>
      <c r="F16" s="874">
        <v>0</v>
      </c>
      <c r="G16" s="874">
        <v>0</v>
      </c>
      <c r="H16" s="874">
        <v>0</v>
      </c>
      <c r="I16" s="874">
        <v>1.0849510223571478E-7</v>
      </c>
      <c r="J16" s="874">
        <v>4.6817927787221981E-7</v>
      </c>
      <c r="K16" s="874">
        <v>4.9411796929534762E-9</v>
      </c>
      <c r="L16" s="874">
        <v>0</v>
      </c>
      <c r="M16" s="874">
        <v>0</v>
      </c>
      <c r="N16" s="862">
        <v>0</v>
      </c>
      <c r="O16" s="862">
        <v>0</v>
      </c>
      <c r="P16" s="862">
        <v>0</v>
      </c>
    </row>
    <row r="17" spans="1:17" ht="10.5">
      <c r="A17" s="861">
        <v>10</v>
      </c>
      <c r="B17" s="819" t="s">
        <v>1729</v>
      </c>
      <c r="C17" s="874">
        <v>1068.7698556700002</v>
      </c>
      <c r="D17" s="874">
        <v>103.77431190403671</v>
      </c>
      <c r="E17" s="874">
        <v>14.44793814472504</v>
      </c>
      <c r="F17" s="874">
        <v>0</v>
      </c>
      <c r="G17" s="874">
        <v>0.55059645999999995</v>
      </c>
      <c r="H17" s="874">
        <v>7</v>
      </c>
      <c r="I17" s="874">
        <v>103.22733420197846</v>
      </c>
      <c r="J17" s="874">
        <v>10.625150329454199</v>
      </c>
      <c r="K17" s="874">
        <v>4.9203619773290743</v>
      </c>
      <c r="L17" s="874">
        <v>5.8492500387985046E-3</v>
      </c>
      <c r="M17" s="874">
        <v>6.2417406022319856E-2</v>
      </c>
      <c r="N17" s="862">
        <v>-0.58548404602231985</v>
      </c>
      <c r="O17" s="862">
        <v>-6.9244862306054852E-5</v>
      </c>
      <c r="P17" s="862">
        <v>-0.52306664000000003</v>
      </c>
    </row>
    <row r="18" spans="1:17" ht="10.5">
      <c r="A18" s="861">
        <v>11</v>
      </c>
      <c r="B18" s="819" t="s">
        <v>1730</v>
      </c>
      <c r="C18" s="874">
        <v>228.89013169999998</v>
      </c>
      <c r="D18" s="874">
        <v>21.378966546161138</v>
      </c>
      <c r="E18" s="874">
        <v>0</v>
      </c>
      <c r="F18" s="874">
        <v>0</v>
      </c>
      <c r="G18" s="874">
        <v>0</v>
      </c>
      <c r="H18" s="874">
        <v>0</v>
      </c>
      <c r="I18" s="874">
        <v>18.881076884678631</v>
      </c>
      <c r="J18" s="874">
        <v>2.4318434934207183</v>
      </c>
      <c r="K18" s="874">
        <v>6.6046168061788535E-2</v>
      </c>
      <c r="L18" s="874">
        <v>2.4187501986209099E-4</v>
      </c>
      <c r="M18" s="874">
        <v>1.7988107763643721E-2</v>
      </c>
      <c r="N18" s="862">
        <v>-1.7988107763643721E-2</v>
      </c>
      <c r="O18" s="862">
        <v>-5.4692600767400314E-6</v>
      </c>
      <c r="P18" s="862">
        <v>0</v>
      </c>
    </row>
    <row r="19" spans="1:17" ht="10.5">
      <c r="A19" s="861">
        <v>12</v>
      </c>
      <c r="B19" s="819" t="s">
        <v>1731</v>
      </c>
      <c r="C19" s="874">
        <v>1285.0339885900003</v>
      </c>
      <c r="D19" s="874">
        <v>239.49579559374939</v>
      </c>
      <c r="E19" s="874">
        <v>41.614256474494368</v>
      </c>
      <c r="F19" s="874">
        <v>0</v>
      </c>
      <c r="G19" s="874">
        <v>0</v>
      </c>
      <c r="H19" s="874">
        <v>0</v>
      </c>
      <c r="I19" s="874">
        <v>157.04933402525458</v>
      </c>
      <c r="J19" s="874">
        <v>118.49255485799866</v>
      </c>
      <c r="K19" s="874">
        <v>5.5681631849905848</v>
      </c>
      <c r="L19" s="874">
        <v>1.402840456289218E-4</v>
      </c>
      <c r="M19" s="874">
        <v>0.17780532820214162</v>
      </c>
      <c r="N19" s="862">
        <v>-0.17780532820214162</v>
      </c>
      <c r="O19" s="862">
        <v>-6.5376775795016981E-2</v>
      </c>
      <c r="P19" s="862">
        <v>0</v>
      </c>
    </row>
    <row r="20" spans="1:17" ht="10.5">
      <c r="A20" s="861">
        <v>13</v>
      </c>
      <c r="B20" s="863" t="s">
        <v>1734</v>
      </c>
      <c r="C20" s="876">
        <v>103.63997537999998</v>
      </c>
      <c r="D20" s="876">
        <v>5.6602950341423348E-6</v>
      </c>
      <c r="E20" s="876">
        <v>0</v>
      </c>
      <c r="F20" s="876">
        <v>0</v>
      </c>
      <c r="G20" s="876">
        <v>0</v>
      </c>
      <c r="H20" s="876">
        <v>2</v>
      </c>
      <c r="I20" s="876">
        <v>5.1554038467630771E-6</v>
      </c>
      <c r="J20" s="876">
        <v>4.86857540730321E-7</v>
      </c>
      <c r="K20" s="876">
        <v>1.8033646648936926E-8</v>
      </c>
      <c r="L20" s="876">
        <v>5.6602950341423348E-6</v>
      </c>
      <c r="M20" s="911">
        <v>0</v>
      </c>
      <c r="N20" s="910">
        <v>0</v>
      </c>
      <c r="O20" s="910">
        <v>0</v>
      </c>
      <c r="P20" s="910">
        <v>0</v>
      </c>
    </row>
    <row r="21" spans="1:17" ht="10.5">
      <c r="A21" s="861">
        <v>14</v>
      </c>
      <c r="B21" s="864" t="s">
        <v>1737</v>
      </c>
      <c r="C21" s="875">
        <v>99151.617496330364</v>
      </c>
      <c r="D21" s="875">
        <v>2.6630600000000001E-3</v>
      </c>
      <c r="E21" s="875">
        <v>0</v>
      </c>
      <c r="F21" s="875">
        <v>1146.1900910250004</v>
      </c>
      <c r="G21" s="875">
        <v>0</v>
      </c>
      <c r="H21" s="875">
        <v>2.1395907880545089</v>
      </c>
      <c r="I21" s="875">
        <v>0</v>
      </c>
      <c r="J21" s="875">
        <v>1146.1927540850004</v>
      </c>
      <c r="K21" s="875">
        <v>0</v>
      </c>
      <c r="L21" s="875">
        <v>47.687853020000013</v>
      </c>
      <c r="M21" s="875">
        <v>8.6000086099999997</v>
      </c>
      <c r="N21" s="865">
        <v>-2.2522940173650094</v>
      </c>
      <c r="O21" s="865">
        <v>-0.55560801349999966</v>
      </c>
      <c r="P21" s="865">
        <v>-1.4981362299999992</v>
      </c>
    </row>
    <row r="22" spans="1:17" ht="10.5">
      <c r="A22" s="861">
        <v>15</v>
      </c>
      <c r="B22" s="819" t="s">
        <v>1738</v>
      </c>
      <c r="C22" s="875">
        <v>1732.733574365252</v>
      </c>
      <c r="D22" s="875">
        <v>22.918776201432596</v>
      </c>
      <c r="E22" s="875">
        <v>0</v>
      </c>
      <c r="F22" s="875">
        <v>0</v>
      </c>
      <c r="G22" s="875">
        <v>0</v>
      </c>
      <c r="H22" s="875">
        <v>6.8055895754521745E-3</v>
      </c>
      <c r="I22" s="875">
        <v>0</v>
      </c>
      <c r="J22" s="875">
        <v>22.918776201432596</v>
      </c>
      <c r="K22" s="875">
        <v>0</v>
      </c>
      <c r="L22" s="875">
        <v>0</v>
      </c>
      <c r="M22" s="875">
        <v>0</v>
      </c>
      <c r="N22" s="865">
        <v>-3.1894670128188604E-4</v>
      </c>
      <c r="O22" s="865">
        <v>0</v>
      </c>
      <c r="P22" s="865">
        <v>0</v>
      </c>
    </row>
    <row r="23" spans="1:17" ht="15" customHeight="1">
      <c r="C23" s="872"/>
      <c r="D23" s="872"/>
      <c r="E23" s="872"/>
      <c r="F23" s="872"/>
      <c r="G23" s="872"/>
      <c r="H23" s="872"/>
      <c r="I23" s="872"/>
      <c r="J23" s="872"/>
      <c r="K23" s="872"/>
      <c r="L23" s="872"/>
      <c r="M23" s="872"/>
      <c r="N23" s="872"/>
      <c r="O23" s="872"/>
      <c r="P23" s="872"/>
    </row>
    <row r="26" spans="1:17" ht="15" customHeight="1">
      <c r="A26" s="1246" t="s">
        <v>130</v>
      </c>
      <c r="B26" s="1246"/>
      <c r="C26" s="879"/>
      <c r="D26" s="878"/>
      <c r="E26" s="878"/>
      <c r="F26" s="879"/>
      <c r="G26" s="878"/>
      <c r="H26" s="878"/>
      <c r="I26" s="879"/>
      <c r="J26" s="878"/>
      <c r="K26" s="878"/>
      <c r="L26" s="879"/>
      <c r="M26" s="878"/>
      <c r="N26" s="878"/>
      <c r="O26" s="879"/>
      <c r="P26" s="878"/>
      <c r="Q26" s="901"/>
    </row>
    <row r="27" spans="1:17" ht="15" customHeight="1">
      <c r="A27" s="901"/>
      <c r="B27" s="747">
        <v>45657</v>
      </c>
      <c r="C27" s="901"/>
      <c r="D27" s="901"/>
      <c r="E27" s="901"/>
      <c r="F27" s="901"/>
      <c r="G27" s="901"/>
      <c r="H27" s="901"/>
      <c r="I27" s="901"/>
      <c r="J27" s="901"/>
      <c r="K27" s="901"/>
      <c r="L27" s="901"/>
      <c r="M27" s="901"/>
      <c r="N27" s="901"/>
      <c r="O27" s="901"/>
      <c r="P27" s="901"/>
      <c r="Q27" s="901"/>
    </row>
    <row r="28" spans="1:17" ht="15" customHeight="1">
      <c r="A28" s="901"/>
      <c r="B28" s="902" t="s">
        <v>146</v>
      </c>
      <c r="C28" s="903" t="s">
        <v>147</v>
      </c>
      <c r="D28" s="903" t="s">
        <v>148</v>
      </c>
      <c r="E28" s="903" t="s">
        <v>193</v>
      </c>
      <c r="F28" s="903" t="s">
        <v>194</v>
      </c>
      <c r="G28" s="903" t="s">
        <v>1559</v>
      </c>
      <c r="H28" s="903" t="s">
        <v>1560</v>
      </c>
      <c r="I28" s="903" t="s">
        <v>1561</v>
      </c>
      <c r="J28" s="903" t="s">
        <v>1562</v>
      </c>
      <c r="K28" s="903" t="s">
        <v>1563</v>
      </c>
      <c r="L28" s="903" t="s">
        <v>1564</v>
      </c>
      <c r="M28" s="904" t="s">
        <v>1565</v>
      </c>
      <c r="N28" s="904" t="s">
        <v>1566</v>
      </c>
      <c r="O28" s="904" t="s">
        <v>1567</v>
      </c>
      <c r="P28" s="904" t="s">
        <v>1721</v>
      </c>
      <c r="Q28" s="901"/>
    </row>
    <row r="29" spans="1:17" ht="15" customHeight="1">
      <c r="A29" s="901"/>
      <c r="B29" s="1285" t="s">
        <v>1740</v>
      </c>
      <c r="C29" s="1328" t="s">
        <v>1571</v>
      </c>
      <c r="D29" s="1329"/>
      <c r="E29" s="1329"/>
      <c r="F29" s="1329"/>
      <c r="G29" s="1329"/>
      <c r="H29" s="1329"/>
      <c r="I29" s="1329"/>
      <c r="J29" s="1329"/>
      <c r="K29" s="1329"/>
      <c r="L29" s="1329"/>
      <c r="M29" s="1329"/>
      <c r="N29" s="1329"/>
      <c r="O29" s="1329"/>
      <c r="P29" s="1329"/>
      <c r="Q29" s="901"/>
    </row>
    <row r="30" spans="1:17" ht="15" customHeight="1">
      <c r="A30" s="901"/>
      <c r="B30" s="1330"/>
      <c r="C30" s="906"/>
      <c r="D30" s="1323" t="s">
        <v>1723</v>
      </c>
      <c r="E30" s="1324"/>
      <c r="F30" s="1324"/>
      <c r="G30" s="1324"/>
      <c r="H30" s="1324"/>
      <c r="I30" s="1324"/>
      <c r="J30" s="1324"/>
      <c r="K30" s="1324"/>
      <c r="L30" s="1324"/>
      <c r="M30" s="1324"/>
      <c r="N30" s="1324"/>
      <c r="O30" s="1324"/>
      <c r="P30" s="1324"/>
      <c r="Q30" s="901"/>
    </row>
    <row r="31" spans="1:17" ht="41.25" customHeight="1">
      <c r="A31" s="901"/>
      <c r="B31" s="1330"/>
      <c r="C31" s="906"/>
      <c r="D31" s="1323" t="s">
        <v>1724</v>
      </c>
      <c r="E31" s="1324"/>
      <c r="F31" s="1324"/>
      <c r="G31" s="1324"/>
      <c r="H31" s="1325"/>
      <c r="I31" s="1326" t="s">
        <v>1725</v>
      </c>
      <c r="J31" s="1326" t="s">
        <v>1726</v>
      </c>
      <c r="K31" s="1168" t="s">
        <v>1727</v>
      </c>
      <c r="L31" s="1285" t="s">
        <v>1584</v>
      </c>
      <c r="M31" s="1285" t="s">
        <v>1585</v>
      </c>
      <c r="N31" s="1252" t="s">
        <v>815</v>
      </c>
      <c r="O31" s="1321"/>
      <c r="P31" s="1321"/>
      <c r="Q31" s="901"/>
    </row>
    <row r="32" spans="1:17" ht="34.5" customHeight="1">
      <c r="A32" s="901"/>
      <c r="B32" s="1286"/>
      <c r="C32" s="906"/>
      <c r="D32" s="730" t="s">
        <v>1645</v>
      </c>
      <c r="E32" s="730" t="s">
        <v>1576</v>
      </c>
      <c r="F32" s="730" t="s">
        <v>1577</v>
      </c>
      <c r="G32" s="730" t="s">
        <v>1578</v>
      </c>
      <c r="H32" s="907" t="s">
        <v>1579</v>
      </c>
      <c r="I32" s="1327"/>
      <c r="J32" s="1327"/>
      <c r="K32" s="1169"/>
      <c r="L32" s="1286"/>
      <c r="M32" s="1286"/>
      <c r="N32" s="908"/>
      <c r="O32" s="14" t="s">
        <v>1728</v>
      </c>
      <c r="P32" s="14" t="s">
        <v>1585</v>
      </c>
      <c r="Q32" s="901"/>
    </row>
    <row r="33" spans="1:18" ht="10.5">
      <c r="A33" s="78">
        <v>1</v>
      </c>
      <c r="B33" s="819" t="s">
        <v>1588</v>
      </c>
      <c r="C33" s="60">
        <v>16</v>
      </c>
      <c r="D33" s="60">
        <v>1</v>
      </c>
      <c r="E33" s="60">
        <v>0</v>
      </c>
      <c r="F33" s="60">
        <v>0</v>
      </c>
      <c r="G33" s="60">
        <v>0</v>
      </c>
      <c r="H33" s="60">
        <v>0</v>
      </c>
      <c r="I33" s="60">
        <v>0</v>
      </c>
      <c r="J33" s="60">
        <v>0</v>
      </c>
      <c r="K33" s="60">
        <v>1</v>
      </c>
      <c r="L33" s="60">
        <v>0</v>
      </c>
      <c r="M33" s="60">
        <v>0</v>
      </c>
      <c r="N33" s="60">
        <v>0</v>
      </c>
      <c r="O33" s="60">
        <v>0</v>
      </c>
      <c r="P33" s="60">
        <v>0</v>
      </c>
      <c r="Q33" s="901"/>
      <c r="R33" s="901"/>
    </row>
    <row r="34" spans="1:18" ht="10.5">
      <c r="A34" s="78">
        <v>2</v>
      </c>
      <c r="B34" s="819" t="s">
        <v>1589</v>
      </c>
      <c r="C34" s="60">
        <v>21</v>
      </c>
      <c r="D34" s="60">
        <v>0</v>
      </c>
      <c r="E34" s="60">
        <v>0</v>
      </c>
      <c r="F34" s="60">
        <v>19</v>
      </c>
      <c r="G34" s="60">
        <v>0</v>
      </c>
      <c r="H34" s="60">
        <v>17</v>
      </c>
      <c r="I34" s="60">
        <v>19</v>
      </c>
      <c r="J34" s="60">
        <v>0</v>
      </c>
      <c r="K34" s="60">
        <v>0</v>
      </c>
      <c r="L34" s="60">
        <v>0</v>
      </c>
      <c r="M34" s="60">
        <v>0</v>
      </c>
      <c r="N34" s="60">
        <v>0</v>
      </c>
      <c r="O34" s="60">
        <v>0</v>
      </c>
      <c r="P34" s="60">
        <v>0</v>
      </c>
      <c r="Q34" s="901"/>
      <c r="R34" s="901"/>
    </row>
    <row r="35" spans="1:18" ht="10.5">
      <c r="A35" s="78">
        <v>3</v>
      </c>
      <c r="B35" s="819" t="s">
        <v>1595</v>
      </c>
      <c r="C35" s="862">
        <v>3542</v>
      </c>
      <c r="D35" s="60">
        <v>421</v>
      </c>
      <c r="E35" s="60">
        <v>10</v>
      </c>
      <c r="F35" s="60">
        <v>0</v>
      </c>
      <c r="G35" s="60">
        <v>14</v>
      </c>
      <c r="H35" s="60">
        <v>1</v>
      </c>
      <c r="I35" s="60">
        <v>368</v>
      </c>
      <c r="J35" s="60">
        <v>12</v>
      </c>
      <c r="K35" s="60">
        <v>65</v>
      </c>
      <c r="L35" s="60">
        <v>5</v>
      </c>
      <c r="M35" s="60">
        <v>0</v>
      </c>
      <c r="N35" s="60">
        <v>-17</v>
      </c>
      <c r="O35" s="60">
        <v>0</v>
      </c>
      <c r="P35" s="60">
        <v>-17</v>
      </c>
      <c r="Q35" s="901"/>
      <c r="R35" s="901"/>
    </row>
    <row r="36" spans="1:18" ht="10.5">
      <c r="A36" s="78">
        <v>4</v>
      </c>
      <c r="B36" s="819" t="s">
        <v>1620</v>
      </c>
      <c r="C36" s="862">
        <v>3247</v>
      </c>
      <c r="D36" s="60">
        <v>123</v>
      </c>
      <c r="E36" s="60">
        <v>177</v>
      </c>
      <c r="F36" s="60">
        <v>319</v>
      </c>
      <c r="G36" s="60">
        <v>110</v>
      </c>
      <c r="H36" s="60">
        <v>7</v>
      </c>
      <c r="I36" s="60">
        <v>510</v>
      </c>
      <c r="J36" s="60">
        <v>11</v>
      </c>
      <c r="K36" s="60">
        <v>209</v>
      </c>
      <c r="L36" s="60">
        <v>10</v>
      </c>
      <c r="M36" s="60">
        <v>0</v>
      </c>
      <c r="N36" s="60">
        <v>0</v>
      </c>
      <c r="O36" s="60">
        <v>0</v>
      </c>
      <c r="P36" s="60">
        <v>0</v>
      </c>
      <c r="Q36" s="901"/>
      <c r="R36" s="901"/>
    </row>
    <row r="37" spans="1:18" ht="10.5">
      <c r="A37" s="78">
        <v>5</v>
      </c>
      <c r="B37" s="819" t="s">
        <v>1625</v>
      </c>
      <c r="C37" s="60">
        <v>431</v>
      </c>
      <c r="D37" s="60">
        <v>0</v>
      </c>
      <c r="E37" s="60">
        <v>0</v>
      </c>
      <c r="F37" s="60">
        <v>0</v>
      </c>
      <c r="G37" s="60">
        <v>0</v>
      </c>
      <c r="H37" s="60">
        <v>0</v>
      </c>
      <c r="I37" s="60">
        <v>0</v>
      </c>
      <c r="J37" s="60">
        <v>0</v>
      </c>
      <c r="K37" s="60">
        <v>0</v>
      </c>
      <c r="L37" s="60">
        <v>0</v>
      </c>
      <c r="M37" s="60">
        <v>0</v>
      </c>
      <c r="N37" s="60">
        <v>0</v>
      </c>
      <c r="O37" s="60">
        <v>0</v>
      </c>
      <c r="P37" s="60">
        <v>0</v>
      </c>
      <c r="Q37" s="901"/>
      <c r="R37" s="901"/>
    </row>
    <row r="38" spans="1:18" ht="10.5">
      <c r="A38" s="78">
        <v>6</v>
      </c>
      <c r="B38" s="819" t="s">
        <v>1626</v>
      </c>
      <c r="C38" s="60">
        <v>42</v>
      </c>
      <c r="D38" s="60">
        <v>5</v>
      </c>
      <c r="E38" s="60">
        <v>0</v>
      </c>
      <c r="F38" s="60">
        <v>0</v>
      </c>
      <c r="G38" s="60">
        <v>0</v>
      </c>
      <c r="H38" s="60">
        <v>1</v>
      </c>
      <c r="I38" s="60">
        <v>4</v>
      </c>
      <c r="J38" s="60">
        <v>0</v>
      </c>
      <c r="K38" s="60">
        <v>1</v>
      </c>
      <c r="L38" s="60">
        <v>1</v>
      </c>
      <c r="M38" s="60">
        <v>0</v>
      </c>
      <c r="N38" s="60">
        <v>0</v>
      </c>
      <c r="O38" s="60">
        <v>0</v>
      </c>
      <c r="P38" s="60">
        <v>0</v>
      </c>
      <c r="Q38" s="901"/>
      <c r="R38" s="901"/>
    </row>
    <row r="39" spans="1:18" ht="10.5">
      <c r="A39" s="78">
        <v>7</v>
      </c>
      <c r="B39" s="819" t="s">
        <v>1630</v>
      </c>
      <c r="C39" s="60">
        <v>705</v>
      </c>
      <c r="D39" s="60">
        <v>53</v>
      </c>
      <c r="E39" s="60">
        <v>0</v>
      </c>
      <c r="F39" s="60">
        <v>0</v>
      </c>
      <c r="G39" s="60">
        <v>3</v>
      </c>
      <c r="H39" s="60">
        <v>2</v>
      </c>
      <c r="I39" s="60">
        <v>40</v>
      </c>
      <c r="J39" s="60">
        <v>4</v>
      </c>
      <c r="K39" s="60">
        <v>12</v>
      </c>
      <c r="L39" s="60">
        <v>3</v>
      </c>
      <c r="M39" s="60">
        <v>3</v>
      </c>
      <c r="N39" s="60">
        <v>-2</v>
      </c>
      <c r="O39" s="60">
        <v>0</v>
      </c>
      <c r="P39" s="60">
        <v>-1</v>
      </c>
      <c r="Q39" s="901"/>
      <c r="R39" s="901"/>
    </row>
    <row r="40" spans="1:18" ht="10.5">
      <c r="A40" s="78">
        <v>8</v>
      </c>
      <c r="B40" s="819" t="s">
        <v>1631</v>
      </c>
      <c r="C40" s="862">
        <v>1356</v>
      </c>
      <c r="D40" s="60">
        <v>11</v>
      </c>
      <c r="E40" s="60">
        <v>6</v>
      </c>
      <c r="F40" s="60">
        <v>23</v>
      </c>
      <c r="G40" s="60">
        <v>0</v>
      </c>
      <c r="H40" s="60">
        <v>2</v>
      </c>
      <c r="I40" s="60">
        <v>26</v>
      </c>
      <c r="J40" s="60">
        <v>5</v>
      </c>
      <c r="K40" s="60">
        <v>8</v>
      </c>
      <c r="L40" s="60">
        <v>0</v>
      </c>
      <c r="M40" s="60">
        <v>0</v>
      </c>
      <c r="N40" s="60">
        <v>0</v>
      </c>
      <c r="O40" s="60">
        <v>0</v>
      </c>
      <c r="P40" s="60">
        <v>0</v>
      </c>
      <c r="Q40" s="901"/>
      <c r="R40" s="901"/>
    </row>
    <row r="41" spans="1:18" ht="10.5">
      <c r="A41" s="78">
        <v>9</v>
      </c>
      <c r="B41" s="60" t="s">
        <v>1637</v>
      </c>
      <c r="C41" s="60">
        <v>0</v>
      </c>
      <c r="D41" s="60">
        <v>0</v>
      </c>
      <c r="E41" s="60">
        <v>0</v>
      </c>
      <c r="F41" s="60">
        <v>0</v>
      </c>
      <c r="G41" s="60">
        <v>0</v>
      </c>
      <c r="H41" s="60">
        <v>0</v>
      </c>
      <c r="I41" s="60">
        <v>0</v>
      </c>
      <c r="J41" s="60">
        <v>0</v>
      </c>
      <c r="K41" s="60">
        <v>0</v>
      </c>
      <c r="L41" s="60">
        <v>0</v>
      </c>
      <c r="M41" s="60">
        <v>0</v>
      </c>
      <c r="N41" s="60">
        <v>0</v>
      </c>
      <c r="O41" s="60">
        <v>0</v>
      </c>
      <c r="P41" s="60">
        <v>0</v>
      </c>
      <c r="Q41" s="901"/>
      <c r="R41" s="901"/>
    </row>
    <row r="42" spans="1:18" ht="10.5">
      <c r="A42" s="78">
        <v>10</v>
      </c>
      <c r="B42" s="819" t="s">
        <v>1729</v>
      </c>
      <c r="C42" s="862">
        <v>2379</v>
      </c>
      <c r="D42" s="60">
        <v>87</v>
      </c>
      <c r="E42" s="60">
        <v>19</v>
      </c>
      <c r="F42" s="60">
        <v>0</v>
      </c>
      <c r="G42" s="60">
        <v>1</v>
      </c>
      <c r="H42" s="60">
        <v>1</v>
      </c>
      <c r="I42" s="60">
        <v>98</v>
      </c>
      <c r="J42" s="60">
        <v>8</v>
      </c>
      <c r="K42" s="60">
        <v>1</v>
      </c>
      <c r="L42" s="60">
        <v>0</v>
      </c>
      <c r="M42" s="60">
        <v>0</v>
      </c>
      <c r="N42" s="60">
        <v>0</v>
      </c>
      <c r="O42" s="60">
        <v>0</v>
      </c>
      <c r="P42" s="60">
        <v>0</v>
      </c>
      <c r="Q42" s="901"/>
      <c r="R42" s="901"/>
    </row>
    <row r="43" spans="1:18" ht="10.5">
      <c r="A43" s="78">
        <v>11</v>
      </c>
      <c r="B43" s="819" t="s">
        <v>1730</v>
      </c>
      <c r="C43" s="60">
        <v>260</v>
      </c>
      <c r="D43" s="60">
        <v>20</v>
      </c>
      <c r="E43" s="60">
        <v>0</v>
      </c>
      <c r="F43" s="60">
        <v>0</v>
      </c>
      <c r="G43" s="60">
        <v>0</v>
      </c>
      <c r="H43" s="60">
        <v>1</v>
      </c>
      <c r="I43" s="60">
        <v>18</v>
      </c>
      <c r="J43" s="60">
        <v>2</v>
      </c>
      <c r="K43" s="60">
        <v>1</v>
      </c>
      <c r="L43" s="60">
        <v>0</v>
      </c>
      <c r="M43" s="60">
        <v>0</v>
      </c>
      <c r="N43" s="60">
        <v>0</v>
      </c>
      <c r="O43" s="60">
        <v>0</v>
      </c>
      <c r="P43" s="60">
        <v>0</v>
      </c>
      <c r="Q43" s="901"/>
      <c r="R43" s="901"/>
    </row>
    <row r="44" spans="1:18" ht="10.5">
      <c r="A44" s="78">
        <v>12</v>
      </c>
      <c r="B44" s="819" t="s">
        <v>1731</v>
      </c>
      <c r="C44" s="862">
        <v>1137</v>
      </c>
      <c r="D44" s="60">
        <v>116</v>
      </c>
      <c r="E44" s="60">
        <v>35</v>
      </c>
      <c r="F44" s="60">
        <v>0</v>
      </c>
      <c r="G44" s="60">
        <v>0</v>
      </c>
      <c r="H44" s="60">
        <v>3</v>
      </c>
      <c r="I44" s="60">
        <v>136</v>
      </c>
      <c r="J44" s="60">
        <v>13</v>
      </c>
      <c r="K44" s="60">
        <v>2</v>
      </c>
      <c r="L44" s="60">
        <v>0</v>
      </c>
      <c r="M44" s="60">
        <v>0</v>
      </c>
      <c r="N44" s="60">
        <v>0</v>
      </c>
      <c r="O44" s="60">
        <v>0</v>
      </c>
      <c r="P44" s="60">
        <v>0</v>
      </c>
      <c r="Q44" s="901"/>
      <c r="R44" s="901"/>
    </row>
    <row r="45" spans="1:18" ht="10.5">
      <c r="A45" s="914">
        <v>13</v>
      </c>
      <c r="B45" s="917" t="s">
        <v>1734</v>
      </c>
      <c r="C45" s="863">
        <v>105</v>
      </c>
      <c r="D45" s="863">
        <v>0</v>
      </c>
      <c r="E45" s="863">
        <v>0</v>
      </c>
      <c r="F45" s="863">
        <v>0</v>
      </c>
      <c r="G45" s="863">
        <v>0</v>
      </c>
      <c r="H45" s="863">
        <v>1</v>
      </c>
      <c r="I45" s="863">
        <v>0</v>
      </c>
      <c r="J45" s="863">
        <v>0</v>
      </c>
      <c r="K45" s="863">
        <v>0</v>
      </c>
      <c r="L45" s="863">
        <v>0</v>
      </c>
      <c r="M45" s="863">
        <v>0</v>
      </c>
      <c r="N45" s="863">
        <v>0</v>
      </c>
      <c r="O45" s="863">
        <v>0</v>
      </c>
      <c r="P45" s="863">
        <v>0</v>
      </c>
      <c r="Q45" s="901"/>
      <c r="R45" s="901"/>
    </row>
    <row r="46" spans="1:18" ht="10.5">
      <c r="A46" s="914">
        <v>14</v>
      </c>
      <c r="B46" s="916" t="s">
        <v>1737</v>
      </c>
      <c r="C46" s="865">
        <v>96930</v>
      </c>
      <c r="D46" s="864">
        <v>2</v>
      </c>
      <c r="E46" s="864">
        <v>4</v>
      </c>
      <c r="F46" s="864">
        <v>13</v>
      </c>
      <c r="G46" s="865">
        <v>41</v>
      </c>
      <c r="H46" s="864">
        <v>1</v>
      </c>
      <c r="I46" s="865">
        <v>0</v>
      </c>
      <c r="J46" s="864">
        <v>60</v>
      </c>
      <c r="K46" s="864">
        <v>0</v>
      </c>
      <c r="L46" s="864">
        <v>-3</v>
      </c>
      <c r="M46" s="864">
        <v>-1</v>
      </c>
      <c r="N46" s="909">
        <v>0</v>
      </c>
      <c r="O46" s="909">
        <v>0</v>
      </c>
      <c r="P46" s="909">
        <v>0</v>
      </c>
      <c r="Q46" s="901"/>
      <c r="R46" s="901"/>
    </row>
    <row r="47" spans="1:18" ht="10.5">
      <c r="A47" s="78">
        <v>15</v>
      </c>
      <c r="B47" s="819" t="s">
        <v>1738</v>
      </c>
      <c r="C47" s="862">
        <v>1721</v>
      </c>
      <c r="D47" s="60">
        <v>0</v>
      </c>
      <c r="E47" s="60">
        <v>0</v>
      </c>
      <c r="F47" s="60">
        <v>0</v>
      </c>
      <c r="G47" s="60">
        <v>0</v>
      </c>
      <c r="H47" s="60">
        <v>0</v>
      </c>
      <c r="I47" s="60">
        <v>0</v>
      </c>
      <c r="J47" s="60">
        <v>0</v>
      </c>
      <c r="K47" s="60">
        <v>0</v>
      </c>
      <c r="L47" s="60">
        <v>0</v>
      </c>
      <c r="M47" s="60">
        <v>0</v>
      </c>
      <c r="N47" s="60">
        <v>0</v>
      </c>
      <c r="O47" s="60">
        <v>0</v>
      </c>
      <c r="P47" s="60">
        <v>0</v>
      </c>
      <c r="Q47" s="901"/>
      <c r="R47" s="901"/>
    </row>
  </sheetData>
  <mergeCells count="21">
    <mergeCell ref="B4:B7"/>
    <mergeCell ref="C4:P4"/>
    <mergeCell ref="D5:P5"/>
    <mergeCell ref="D6:H6"/>
    <mergeCell ref="I6:I7"/>
    <mergeCell ref="J6:J7"/>
    <mergeCell ref="K6:K7"/>
    <mergeCell ref="L6:L7"/>
    <mergeCell ref="M6:M7"/>
    <mergeCell ref="N6:P6"/>
    <mergeCell ref="A26:B26"/>
    <mergeCell ref="B29:B32"/>
    <mergeCell ref="C29:P29"/>
    <mergeCell ref="D30:P30"/>
    <mergeCell ref="D31:H31"/>
    <mergeCell ref="I31:I32"/>
    <mergeCell ref="N31:P31"/>
    <mergeCell ref="J31:J32"/>
    <mergeCell ref="K31:K32"/>
    <mergeCell ref="L31:L32"/>
    <mergeCell ref="M31:M32"/>
  </mergeCells>
  <hyperlinks>
    <hyperlink ref="R1" location="Index!A1" display="Index" xr:uid="{9CA515FD-0FCD-4248-8841-7FD8B0D8437F}"/>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3603-B43E-4830-855B-C825C4F32FC7}">
  <sheetPr>
    <pageSetUpPr fitToPage="1"/>
  </sheetPr>
  <dimension ref="A1:I72"/>
  <sheetViews>
    <sheetView showGridLines="0" zoomScaleNormal="100" zoomScaleSheetLayoutView="85" workbookViewId="0">
      <selection activeCell="P21" sqref="P21"/>
    </sheetView>
  </sheetViews>
  <sheetFormatPr defaultColWidth="9.26953125" defaultRowHeight="10.5"/>
  <cols>
    <col min="1" max="1" width="7.26953125" style="2" customWidth="1"/>
    <col min="2" max="2" width="46.453125" style="2" bestFit="1" customWidth="1"/>
    <col min="3" max="3" width="23.54296875" style="2" customWidth="1"/>
    <col min="4" max="7" width="22" style="2" customWidth="1"/>
    <col min="8" max="16384" width="9.26953125" style="2"/>
  </cols>
  <sheetData>
    <row r="1" spans="1:9">
      <c r="A1" s="11" t="s">
        <v>313</v>
      </c>
      <c r="B1" s="11"/>
      <c r="C1" s="11"/>
      <c r="D1" s="11"/>
      <c r="E1" s="11"/>
      <c r="F1" s="11"/>
      <c r="G1" s="11"/>
      <c r="I1" s="11" t="s">
        <v>143</v>
      </c>
    </row>
    <row r="2" spans="1:9">
      <c r="A2" s="1037" t="s">
        <v>296</v>
      </c>
      <c r="B2" s="1038" t="s">
        <v>297</v>
      </c>
      <c r="C2" s="74" t="s">
        <v>146</v>
      </c>
      <c r="D2" s="74" t="s">
        <v>147</v>
      </c>
      <c r="E2" s="74" t="s">
        <v>148</v>
      </c>
      <c r="F2" s="74" t="s">
        <v>193</v>
      </c>
      <c r="G2" s="21" t="s">
        <v>298</v>
      </c>
    </row>
    <row r="3" spans="1:9">
      <c r="A3" s="1041"/>
      <c r="B3" s="1041" t="s">
        <v>297</v>
      </c>
      <c r="C3" s="1040" t="s">
        <v>314</v>
      </c>
      <c r="D3" s="1040"/>
      <c r="E3" s="1040"/>
      <c r="F3" s="1040"/>
      <c r="G3" s="1040"/>
    </row>
    <row r="4" spans="1:9">
      <c r="A4" s="1041"/>
      <c r="B4" s="1041"/>
      <c r="C4" s="1036" t="s">
        <v>315</v>
      </c>
      <c r="D4" s="1036" t="s">
        <v>316</v>
      </c>
      <c r="E4" s="1036" t="s">
        <v>317</v>
      </c>
      <c r="F4" s="1036" t="s">
        <v>303</v>
      </c>
      <c r="G4" s="1036" t="s">
        <v>318</v>
      </c>
    </row>
    <row r="5" spans="1:9">
      <c r="A5" s="1041"/>
      <c r="B5" s="1041"/>
      <c r="C5" s="1036"/>
      <c r="D5" s="1036"/>
      <c r="E5" s="1036"/>
      <c r="F5" s="1036"/>
      <c r="G5" s="1036"/>
    </row>
    <row r="6" spans="1:9">
      <c r="A6" s="1041"/>
      <c r="B6" s="1041"/>
      <c r="C6" s="1036"/>
      <c r="D6" s="1036"/>
      <c r="E6" s="1036"/>
      <c r="F6" s="1036"/>
      <c r="G6" s="1036"/>
    </row>
    <row r="7" spans="1:9" ht="12.5">
      <c r="A7" s="59">
        <v>1</v>
      </c>
      <c r="B7" s="77" t="s">
        <v>319</v>
      </c>
      <c r="C7" s="684">
        <v>0</v>
      </c>
      <c r="D7" s="685">
        <v>123.45827747</v>
      </c>
      <c r="E7" s="686">
        <v>2373.5971050552989</v>
      </c>
      <c r="F7" s="687">
        <v>2497.0553825252991</v>
      </c>
      <c r="G7" s="688">
        <v>2497.0553825252991</v>
      </c>
    </row>
    <row r="8" spans="1:9" ht="12.5">
      <c r="A8" s="59" t="s">
        <v>320</v>
      </c>
      <c r="B8" s="77" t="s">
        <v>321</v>
      </c>
      <c r="C8" s="689">
        <v>1264.7305484424082</v>
      </c>
      <c r="D8" s="686">
        <v>941.60913767</v>
      </c>
      <c r="E8" s="686">
        <v>1342.4032370611083</v>
      </c>
      <c r="F8" s="687">
        <v>1019.2818262886999</v>
      </c>
      <c r="G8" s="688">
        <v>1019.2818262886999</v>
      </c>
    </row>
    <row r="9" spans="1:9" ht="12.5">
      <c r="A9" s="59" t="s">
        <v>322</v>
      </c>
      <c r="B9" s="77" t="s">
        <v>323</v>
      </c>
      <c r="C9" s="689">
        <v>1226.3739878871015</v>
      </c>
      <c r="D9" s="686">
        <v>1399.1803260700001</v>
      </c>
      <c r="E9" s="686">
        <v>1241.3283122463015</v>
      </c>
      <c r="F9" s="687">
        <v>1414.1346504292001</v>
      </c>
      <c r="G9" s="688">
        <v>1414.1346504292001</v>
      </c>
    </row>
    <row r="10" spans="1:9" ht="12.5">
      <c r="A10" s="59" t="s">
        <v>324</v>
      </c>
      <c r="B10" s="76" t="s">
        <v>325</v>
      </c>
      <c r="C10" s="690"/>
      <c r="D10" s="686"/>
      <c r="E10" s="686"/>
      <c r="F10" s="687"/>
      <c r="G10" s="688"/>
    </row>
    <row r="11" spans="1:9" ht="12.5">
      <c r="A11" s="59" t="s">
        <v>326</v>
      </c>
      <c r="B11" s="76" t="s">
        <v>327</v>
      </c>
      <c r="C11" s="690"/>
      <c r="D11" s="686"/>
      <c r="E11" s="686"/>
      <c r="F11" s="687"/>
      <c r="G11" s="688"/>
    </row>
    <row r="12" spans="1:9" ht="12.5">
      <c r="A12" s="59">
        <v>2</v>
      </c>
      <c r="B12" s="77" t="s">
        <v>328</v>
      </c>
      <c r="C12" s="689">
        <v>3999.6509264741999</v>
      </c>
      <c r="D12" s="686">
        <v>5334.5389362199994</v>
      </c>
      <c r="E12" s="686">
        <v>4858.5679109192015</v>
      </c>
      <c r="F12" s="687">
        <v>6193.455920665001</v>
      </c>
      <c r="G12" s="688">
        <v>6193.455920665001</v>
      </c>
    </row>
    <row r="13" spans="1:9" ht="12.5">
      <c r="A13" s="59">
        <v>3</v>
      </c>
      <c r="B13" s="77" t="s">
        <v>329</v>
      </c>
      <c r="C13" s="690"/>
      <c r="D13" s="686"/>
      <c r="E13" s="686"/>
      <c r="F13" s="691"/>
      <c r="G13" s="688"/>
    </row>
    <row r="14" spans="1:9">
      <c r="A14" s="59">
        <v>4</v>
      </c>
      <c r="B14" s="77" t="s">
        <v>330</v>
      </c>
      <c r="C14" s="79"/>
      <c r="D14" s="79"/>
      <c r="E14" s="79"/>
      <c r="F14" s="79"/>
      <c r="G14" s="79"/>
    </row>
    <row r="15" spans="1:9" ht="12.5">
      <c r="A15" s="59">
        <v>5</v>
      </c>
      <c r="B15" s="77" t="s">
        <v>331</v>
      </c>
      <c r="C15" s="692">
        <v>103594.55412283672</v>
      </c>
      <c r="D15" s="685">
        <v>149792.88542815999</v>
      </c>
      <c r="E15" s="686">
        <v>107780.86290665629</v>
      </c>
      <c r="F15" s="687">
        <v>199152.47934295953</v>
      </c>
      <c r="G15" s="688">
        <v>153979.19421197954</v>
      </c>
    </row>
    <row r="16" spans="1:9" ht="12.5">
      <c r="A16" s="59" t="s">
        <v>332</v>
      </c>
      <c r="B16" s="77" t="s">
        <v>333</v>
      </c>
      <c r="C16" s="692">
        <v>59625.745836473099</v>
      </c>
      <c r="D16" s="686">
        <v>93264.524125190001</v>
      </c>
      <c r="E16" s="686">
        <v>59625.745836473099</v>
      </c>
      <c r="F16" s="693">
        <v>117052.38929463</v>
      </c>
      <c r="G16" s="688">
        <v>93264.524125190001</v>
      </c>
    </row>
    <row r="17" spans="1:7" ht="12.5">
      <c r="A17" s="59" t="s">
        <v>334</v>
      </c>
      <c r="B17" s="77" t="s">
        <v>335</v>
      </c>
      <c r="C17" s="692">
        <v>43968.808286363623</v>
      </c>
      <c r="D17" s="686">
        <v>56505.02060027</v>
      </c>
      <c r="E17" s="686">
        <v>43968.808286363623</v>
      </c>
      <c r="F17" s="693">
        <v>76799.009092230001</v>
      </c>
      <c r="G17" s="688">
        <v>56505.02060027</v>
      </c>
    </row>
    <row r="18" spans="1:7" ht="12.5">
      <c r="A18" s="59" t="s">
        <v>336</v>
      </c>
      <c r="B18" s="77" t="s">
        <v>337</v>
      </c>
      <c r="C18" s="686">
        <v>78371.667084796267</v>
      </c>
      <c r="D18" s="686">
        <v>112567.23198668001</v>
      </c>
      <c r="E18" s="686">
        <v>82553.162888733423</v>
      </c>
      <c r="F18" s="693">
        <v>142510.51756596717</v>
      </c>
      <c r="G18" s="688">
        <v>116749</v>
      </c>
    </row>
    <row r="19" spans="1:7" ht="12.5">
      <c r="A19" s="59" t="s">
        <v>338</v>
      </c>
      <c r="B19" s="77" t="s">
        <v>339</v>
      </c>
      <c r="C19" s="689">
        <v>25222.887038040477</v>
      </c>
      <c r="D19" s="686">
        <v>37225.653441480004</v>
      </c>
      <c r="E19" s="686">
        <v>25227.700017922878</v>
      </c>
      <c r="F19" s="693">
        <v>56641.961776992408</v>
      </c>
      <c r="G19" s="688">
        <v>37230.466421362406</v>
      </c>
    </row>
    <row r="20" spans="1:7" ht="12.5">
      <c r="A20" s="59" t="s">
        <v>340</v>
      </c>
      <c r="B20" s="77" t="s">
        <v>341</v>
      </c>
      <c r="C20" s="686"/>
      <c r="D20" s="686"/>
      <c r="E20" s="686"/>
      <c r="F20" s="693"/>
      <c r="G20" s="688"/>
    </row>
    <row r="21" spans="1:7" ht="12.5">
      <c r="A21" s="59">
        <v>6</v>
      </c>
      <c r="B21" s="77" t="s">
        <v>342</v>
      </c>
      <c r="C21" s="686">
        <v>15392.850200595749</v>
      </c>
      <c r="D21" s="686">
        <v>16102.89046943</v>
      </c>
      <c r="E21" s="686">
        <v>28851.253124153165</v>
      </c>
      <c r="F21" s="693">
        <v>29561.293392987416</v>
      </c>
      <c r="G21" s="688">
        <v>29561.293392987416</v>
      </c>
    </row>
    <row r="22" spans="1:7" ht="12.5">
      <c r="A22" s="59" t="s">
        <v>343</v>
      </c>
      <c r="B22" s="77" t="s">
        <v>344</v>
      </c>
      <c r="C22" s="686">
        <v>862.19786234803394</v>
      </c>
      <c r="D22" s="689">
        <v>1704.3272928199999</v>
      </c>
      <c r="E22" s="686">
        <v>862.19786234803394</v>
      </c>
      <c r="F22" s="691">
        <v>1704.3272928199999</v>
      </c>
      <c r="G22" s="688">
        <v>1704.3272928199999</v>
      </c>
    </row>
    <row r="23" spans="1:7" ht="12.5">
      <c r="A23" s="59" t="s">
        <v>345</v>
      </c>
      <c r="B23" s="77" t="s">
        <v>346</v>
      </c>
      <c r="C23" s="686"/>
      <c r="D23" s="689"/>
      <c r="E23" s="686"/>
      <c r="F23" s="691"/>
      <c r="G23" s="688"/>
    </row>
    <row r="24" spans="1:7" ht="12.5">
      <c r="A24" s="59" t="s">
        <v>347</v>
      </c>
      <c r="B24" s="77" t="s">
        <v>348</v>
      </c>
      <c r="C24" s="686">
        <v>14530.652338247715</v>
      </c>
      <c r="D24" s="686">
        <v>14398.56317661</v>
      </c>
      <c r="E24" s="686">
        <v>14530.665796650639</v>
      </c>
      <c r="F24" s="691">
        <v>27856.966100167418</v>
      </c>
      <c r="G24" s="1008">
        <v>27856.966100167418</v>
      </c>
    </row>
    <row r="25" spans="1:7" ht="12.5">
      <c r="A25" s="59">
        <v>6.2</v>
      </c>
      <c r="B25" s="76" t="s">
        <v>349</v>
      </c>
      <c r="C25" s="689">
        <v>7268.5179549473114</v>
      </c>
      <c r="D25" s="686">
        <v>88059.260378410007</v>
      </c>
      <c r="E25" s="686">
        <v>7268.5179549473114</v>
      </c>
      <c r="F25" s="693">
        <v>88059.260378410007</v>
      </c>
      <c r="G25" s="688">
        <v>88059.260378410007</v>
      </c>
    </row>
    <row r="26" spans="1:7">
      <c r="A26" s="59">
        <v>7</v>
      </c>
      <c r="B26" s="77" t="s">
        <v>330</v>
      </c>
      <c r="C26" s="79"/>
      <c r="D26" s="79"/>
      <c r="E26" s="80"/>
      <c r="F26" s="80"/>
      <c r="G26" s="80"/>
    </row>
    <row r="27" spans="1:7" ht="21">
      <c r="A27" s="59" t="s">
        <v>350</v>
      </c>
      <c r="B27" s="76" t="s">
        <v>351</v>
      </c>
      <c r="C27" s="694">
        <v>50175.792049308373</v>
      </c>
      <c r="D27" s="689">
        <v>132109.22620713999</v>
      </c>
      <c r="E27" s="686">
        <v>56890.156140506588</v>
      </c>
      <c r="F27" s="691">
        <v>138824</v>
      </c>
      <c r="G27" s="688">
        <v>138824</v>
      </c>
    </row>
    <row r="28" spans="1:7" ht="12.5">
      <c r="A28" s="59" t="s">
        <v>352</v>
      </c>
      <c r="B28" s="77" t="s">
        <v>353</v>
      </c>
      <c r="C28" s="694"/>
      <c r="D28" s="686"/>
      <c r="E28" s="686"/>
      <c r="F28" s="693"/>
      <c r="G28" s="688"/>
    </row>
    <row r="29" spans="1:7" ht="12.5">
      <c r="A29" s="59" t="s">
        <v>354</v>
      </c>
      <c r="B29" s="77" t="s">
        <v>355</v>
      </c>
      <c r="C29" s="694">
        <v>9992.5225982371176</v>
      </c>
      <c r="D29" s="686">
        <v>6174.2279152300007</v>
      </c>
      <c r="E29" s="686">
        <v>10704.25512593603</v>
      </c>
      <c r="F29" s="693">
        <v>6885.9604429289129</v>
      </c>
      <c r="G29" s="688">
        <v>6885.9604429289129</v>
      </c>
    </row>
    <row r="30" spans="1:7" ht="12.5">
      <c r="A30" s="59" t="s">
        <v>217</v>
      </c>
      <c r="B30" s="77" t="s">
        <v>356</v>
      </c>
      <c r="C30" s="694">
        <v>0.76422126930000001</v>
      </c>
      <c r="D30" s="686">
        <v>1.4500573000000001</v>
      </c>
      <c r="E30" s="686">
        <v>445.85596752739986</v>
      </c>
      <c r="F30" s="693">
        <v>446.5418035580999</v>
      </c>
      <c r="G30" s="688">
        <v>446.5418035580999</v>
      </c>
    </row>
    <row r="31" spans="1:7" ht="12.5">
      <c r="A31" s="59" t="s">
        <v>219</v>
      </c>
      <c r="B31" s="77" t="s">
        <v>357</v>
      </c>
      <c r="C31" s="694">
        <v>862.66225402090015</v>
      </c>
      <c r="D31" s="686">
        <v>953.89703823000002</v>
      </c>
      <c r="E31" s="686">
        <v>862.66225402090015</v>
      </c>
      <c r="F31" s="693">
        <v>953.89703823000002</v>
      </c>
      <c r="G31" s="688">
        <v>953.89703823000002</v>
      </c>
    </row>
    <row r="32" spans="1:7" ht="21">
      <c r="A32" s="59" t="s">
        <v>221</v>
      </c>
      <c r="B32" s="76" t="s">
        <v>358</v>
      </c>
      <c r="C32" s="694"/>
      <c r="D32" s="686"/>
      <c r="E32" s="686"/>
      <c r="F32" s="693"/>
      <c r="G32" s="688"/>
    </row>
    <row r="33" spans="1:7" ht="12.5">
      <c r="A33" s="59">
        <v>8</v>
      </c>
      <c r="B33" s="77" t="s">
        <v>359</v>
      </c>
      <c r="C33" s="685">
        <v>32634</v>
      </c>
      <c r="D33" s="685">
        <v>11442</v>
      </c>
      <c r="E33" s="686">
        <v>32685</v>
      </c>
      <c r="F33" s="687">
        <v>10821</v>
      </c>
      <c r="G33" s="688">
        <v>10821</v>
      </c>
    </row>
    <row r="34" spans="1:7" ht="12.5">
      <c r="A34" s="81">
        <v>9</v>
      </c>
      <c r="B34" s="82" t="s">
        <v>191</v>
      </c>
      <c r="C34" s="695">
        <v>219143</v>
      </c>
      <c r="D34" s="695">
        <v>324375</v>
      </c>
      <c r="E34" s="695">
        <v>259296</v>
      </c>
      <c r="F34" s="695">
        <v>409030</v>
      </c>
      <c r="G34" s="695">
        <v>363857</v>
      </c>
    </row>
    <row r="35" spans="1:7">
      <c r="A35" s="2" t="s">
        <v>360</v>
      </c>
    </row>
    <row r="38" spans="1:7">
      <c r="A38" s="11" t="s">
        <v>313</v>
      </c>
      <c r="B38" s="11"/>
      <c r="C38" s="11"/>
      <c r="D38" s="11"/>
      <c r="E38" s="11"/>
      <c r="F38" s="11"/>
      <c r="G38" s="11"/>
    </row>
    <row r="39" spans="1:7">
      <c r="A39" s="1037" t="s">
        <v>310</v>
      </c>
      <c r="B39" s="1038" t="s">
        <v>297</v>
      </c>
      <c r="C39" s="74" t="s">
        <v>146</v>
      </c>
      <c r="D39" s="74" t="s">
        <v>147</v>
      </c>
      <c r="E39" s="74" t="s">
        <v>148</v>
      </c>
      <c r="F39" s="74" t="s">
        <v>193</v>
      </c>
      <c r="G39" s="21" t="s">
        <v>298</v>
      </c>
    </row>
    <row r="40" spans="1:7">
      <c r="A40" s="1041"/>
      <c r="B40" s="1041" t="s">
        <v>297</v>
      </c>
      <c r="C40" s="1040" t="s">
        <v>314</v>
      </c>
      <c r="D40" s="1040"/>
      <c r="E40" s="1040"/>
      <c r="F40" s="1040"/>
      <c r="G40" s="1040"/>
    </row>
    <row r="41" spans="1:7">
      <c r="A41" s="1041"/>
      <c r="B41" s="1041"/>
      <c r="C41" s="1036" t="s">
        <v>315</v>
      </c>
      <c r="D41" s="1036" t="s">
        <v>316</v>
      </c>
      <c r="E41" s="1036" t="s">
        <v>317</v>
      </c>
      <c r="F41" s="1036" t="s">
        <v>303</v>
      </c>
      <c r="G41" s="1036" t="s">
        <v>318</v>
      </c>
    </row>
    <row r="42" spans="1:7">
      <c r="A42" s="1041"/>
      <c r="B42" s="1041"/>
      <c r="C42" s="1036"/>
      <c r="D42" s="1036"/>
      <c r="E42" s="1036"/>
      <c r="F42" s="1036"/>
      <c r="G42" s="1036"/>
    </row>
    <row r="43" spans="1:7">
      <c r="A43" s="1041"/>
      <c r="B43" s="1041"/>
      <c r="C43" s="1036"/>
      <c r="D43" s="1036"/>
      <c r="E43" s="1036"/>
      <c r="F43" s="1036"/>
      <c r="G43" s="1036"/>
    </row>
    <row r="44" spans="1:7">
      <c r="A44" s="59">
        <v>1</v>
      </c>
      <c r="B44" s="77" t="s">
        <v>319</v>
      </c>
      <c r="C44" s="78" t="s">
        <v>297</v>
      </c>
      <c r="D44" s="121">
        <v>411.5</v>
      </c>
      <c r="E44" s="115">
        <v>2687.3</v>
      </c>
      <c r="F44" s="115">
        <v>3098.8</v>
      </c>
      <c r="G44" s="115">
        <v>3098.8</v>
      </c>
    </row>
    <row r="45" spans="1:7">
      <c r="A45" s="59" t="s">
        <v>320</v>
      </c>
      <c r="B45" s="77" t="s">
        <v>321</v>
      </c>
      <c r="C45" s="115">
        <v>1172</v>
      </c>
      <c r="D45" s="122">
        <v>867.1</v>
      </c>
      <c r="E45" s="115">
        <v>1265.9000000000001</v>
      </c>
      <c r="F45" s="115">
        <v>960.9</v>
      </c>
      <c r="G45" s="115">
        <v>960.9</v>
      </c>
    </row>
    <row r="46" spans="1:7">
      <c r="A46" s="59" t="s">
        <v>322</v>
      </c>
      <c r="B46" s="77" t="s">
        <v>323</v>
      </c>
      <c r="C46" s="115">
        <v>1278.5</v>
      </c>
      <c r="D46" s="122">
        <v>1554.3</v>
      </c>
      <c r="E46" s="115">
        <v>1293.5999999999999</v>
      </c>
      <c r="F46" s="115">
        <v>1569.3</v>
      </c>
      <c r="G46" s="115">
        <v>1569.3</v>
      </c>
    </row>
    <row r="47" spans="1:7">
      <c r="A47" s="59" t="s">
        <v>324</v>
      </c>
      <c r="B47" s="76" t="s">
        <v>325</v>
      </c>
      <c r="C47" s="115"/>
      <c r="D47" s="122"/>
      <c r="E47" s="115"/>
      <c r="F47" s="115"/>
      <c r="G47" s="115"/>
    </row>
    <row r="48" spans="1:7">
      <c r="A48" s="59" t="s">
        <v>326</v>
      </c>
      <c r="B48" s="76" t="s">
        <v>327</v>
      </c>
      <c r="C48" s="115" t="s">
        <v>297</v>
      </c>
      <c r="D48" s="122" t="s">
        <v>297</v>
      </c>
      <c r="E48" s="115" t="s">
        <v>297</v>
      </c>
      <c r="F48" s="115" t="s">
        <v>297</v>
      </c>
      <c r="G48" s="115" t="s">
        <v>297</v>
      </c>
    </row>
    <row r="49" spans="1:7">
      <c r="A49" s="59">
        <v>2</v>
      </c>
      <c r="B49" s="77" t="s">
        <v>328</v>
      </c>
      <c r="C49" s="115">
        <v>3901.7</v>
      </c>
      <c r="D49" s="122">
        <v>5773.9</v>
      </c>
      <c r="E49" s="115">
        <v>5211.5</v>
      </c>
      <c r="F49" s="115">
        <v>7083.7</v>
      </c>
      <c r="G49" s="115">
        <v>7083.7</v>
      </c>
    </row>
    <row r="50" spans="1:7">
      <c r="A50" s="59">
        <v>3</v>
      </c>
      <c r="B50" s="77" t="s">
        <v>329</v>
      </c>
      <c r="C50" s="77" t="s">
        <v>297</v>
      </c>
      <c r="D50" s="123" t="s">
        <v>297</v>
      </c>
      <c r="E50" s="115">
        <v>11239.9</v>
      </c>
      <c r="F50" s="115">
        <v>11239.9</v>
      </c>
      <c r="G50" s="115">
        <v>11239.9</v>
      </c>
    </row>
    <row r="51" spans="1:7">
      <c r="A51" s="59">
        <v>4</v>
      </c>
      <c r="B51" s="77" t="s">
        <v>330</v>
      </c>
      <c r="C51" s="79"/>
      <c r="D51" s="79" t="s">
        <v>297</v>
      </c>
      <c r="E51" s="79" t="s">
        <v>297</v>
      </c>
      <c r="F51" s="79" t="s">
        <v>297</v>
      </c>
      <c r="G51" s="79" t="s">
        <v>297</v>
      </c>
    </row>
    <row r="52" spans="1:7">
      <c r="A52" s="59">
        <v>5</v>
      </c>
      <c r="B52" s="77" t="s">
        <v>331</v>
      </c>
      <c r="C52" s="115">
        <v>105168.97</v>
      </c>
      <c r="D52" s="115">
        <v>151353.5</v>
      </c>
      <c r="E52" s="115">
        <v>109863.6</v>
      </c>
      <c r="F52" s="115">
        <v>204090</v>
      </c>
      <c r="G52" s="115">
        <v>156048.1</v>
      </c>
    </row>
    <row r="53" spans="1:7">
      <c r="A53" s="59" t="s">
        <v>332</v>
      </c>
      <c r="B53" s="77" t="s">
        <v>333</v>
      </c>
      <c r="C53" s="115">
        <v>60160</v>
      </c>
      <c r="D53" s="115">
        <v>94514.4</v>
      </c>
      <c r="E53" s="115">
        <v>60160.1</v>
      </c>
      <c r="F53" s="115">
        <v>120005.3</v>
      </c>
      <c r="G53" s="115">
        <v>94514.4</v>
      </c>
    </row>
    <row r="54" spans="1:7">
      <c r="A54" s="59" t="s">
        <v>334</v>
      </c>
      <c r="B54" s="77" t="s">
        <v>335</v>
      </c>
      <c r="C54" s="115">
        <v>45008.9</v>
      </c>
      <c r="D54" s="115">
        <v>56824.2</v>
      </c>
      <c r="E54" s="115">
        <v>45008.9</v>
      </c>
      <c r="F54" s="115">
        <v>78402.2</v>
      </c>
      <c r="G54" s="115">
        <v>56824.2</v>
      </c>
    </row>
    <row r="55" spans="1:7">
      <c r="A55" s="59" t="s">
        <v>336</v>
      </c>
      <c r="B55" s="77" t="s">
        <v>337</v>
      </c>
      <c r="C55" s="115">
        <v>80054.8</v>
      </c>
      <c r="D55" s="115">
        <v>113255.3</v>
      </c>
      <c r="E55" s="115">
        <v>84742.3</v>
      </c>
      <c r="F55" s="115">
        <v>145134.9</v>
      </c>
      <c r="G55" s="115">
        <v>117942.9</v>
      </c>
    </row>
    <row r="56" spans="1:7">
      <c r="A56" s="59" t="s">
        <v>338</v>
      </c>
      <c r="B56" s="77" t="s">
        <v>339</v>
      </c>
      <c r="C56" s="115">
        <v>25114.2</v>
      </c>
      <c r="D56" s="115">
        <v>38098.199999999997</v>
      </c>
      <c r="E56" s="115">
        <v>25121.200000000001</v>
      </c>
      <c r="F56" s="115">
        <v>58955.1</v>
      </c>
      <c r="G56" s="115">
        <v>38105.199999999997</v>
      </c>
    </row>
    <row r="57" spans="1:7">
      <c r="A57" s="59" t="s">
        <v>340</v>
      </c>
      <c r="B57" s="77" t="s">
        <v>341</v>
      </c>
      <c r="C57" s="115"/>
      <c r="D57" s="115" t="s">
        <v>297</v>
      </c>
      <c r="E57" s="115" t="s">
        <v>297</v>
      </c>
      <c r="F57" s="115" t="s">
        <v>297</v>
      </c>
      <c r="G57" s="115" t="s">
        <v>297</v>
      </c>
    </row>
    <row r="58" spans="1:7">
      <c r="A58" s="59">
        <v>6</v>
      </c>
      <c r="B58" s="77" t="s">
        <v>342</v>
      </c>
      <c r="C58" s="115">
        <v>14781.9</v>
      </c>
      <c r="D58" s="115">
        <v>15092.9</v>
      </c>
      <c r="E58" s="115">
        <v>27677.7</v>
      </c>
      <c r="F58" s="115">
        <v>27988.7</v>
      </c>
      <c r="G58" s="115">
        <v>27988.7</v>
      </c>
    </row>
    <row r="59" spans="1:7">
      <c r="A59" s="59" t="s">
        <v>343</v>
      </c>
      <c r="B59" s="77" t="s">
        <v>344</v>
      </c>
      <c r="C59" s="115">
        <v>722.6</v>
      </c>
      <c r="D59" s="115">
        <v>1432</v>
      </c>
      <c r="E59" s="115">
        <v>722.6</v>
      </c>
      <c r="F59" s="115">
        <v>1432</v>
      </c>
      <c r="G59" s="115">
        <v>1432</v>
      </c>
    </row>
    <row r="60" spans="1:7">
      <c r="A60" s="59" t="s">
        <v>345</v>
      </c>
      <c r="B60" s="77" t="s">
        <v>346</v>
      </c>
      <c r="C60" s="115"/>
      <c r="D60" s="115" t="s">
        <v>297</v>
      </c>
      <c r="E60" s="115" t="s">
        <v>297</v>
      </c>
      <c r="F60" s="115" t="s">
        <v>297</v>
      </c>
      <c r="G60" s="115" t="s">
        <v>297</v>
      </c>
    </row>
    <row r="61" spans="1:7">
      <c r="A61" s="59" t="s">
        <v>347</v>
      </c>
      <c r="B61" s="77" t="s">
        <v>348</v>
      </c>
      <c r="C61" s="115">
        <v>14059.3</v>
      </c>
      <c r="D61" s="115">
        <v>13660.9</v>
      </c>
      <c r="E61" s="115">
        <v>26955.1</v>
      </c>
      <c r="F61" s="115">
        <v>26556.7</v>
      </c>
      <c r="G61" s="115">
        <v>26556.7</v>
      </c>
    </row>
    <row r="62" spans="1:7">
      <c r="A62" s="59">
        <v>6.2</v>
      </c>
      <c r="B62" s="76" t="s">
        <v>349</v>
      </c>
      <c r="C62" s="115">
        <v>33680</v>
      </c>
      <c r="D62" s="115">
        <v>89794.7</v>
      </c>
      <c r="E62" s="115">
        <v>33680</v>
      </c>
      <c r="F62" s="115">
        <v>89794.7</v>
      </c>
      <c r="G62" s="115">
        <v>89794.7</v>
      </c>
    </row>
    <row r="63" spans="1:7">
      <c r="A63" s="59">
        <v>7</v>
      </c>
      <c r="B63" s="77" t="s">
        <v>330</v>
      </c>
      <c r="C63" s="79"/>
      <c r="D63" s="79"/>
      <c r="E63" s="80"/>
      <c r="F63" s="80"/>
      <c r="G63" s="80"/>
    </row>
    <row r="64" spans="1:7" ht="21">
      <c r="A64" s="59" t="s">
        <v>350</v>
      </c>
      <c r="B64" s="76" t="s">
        <v>351</v>
      </c>
      <c r="C64" s="115">
        <v>48702.98</v>
      </c>
      <c r="D64" s="115">
        <v>134273.60000000001</v>
      </c>
      <c r="E64" s="115">
        <v>55418.8</v>
      </c>
      <c r="F64" s="115">
        <v>140989.5</v>
      </c>
      <c r="G64" s="115">
        <v>140989.5</v>
      </c>
    </row>
    <row r="65" spans="1:7">
      <c r="A65" s="59" t="s">
        <v>352</v>
      </c>
      <c r="B65" s="77" t="s">
        <v>353</v>
      </c>
      <c r="C65" s="115"/>
      <c r="D65" s="115"/>
      <c r="E65" s="115"/>
      <c r="F65" s="115"/>
      <c r="G65" s="115"/>
    </row>
    <row r="66" spans="1:7">
      <c r="A66" s="59" t="s">
        <v>354</v>
      </c>
      <c r="B66" s="77" t="s">
        <v>355</v>
      </c>
      <c r="C66" s="115">
        <v>10273.299999999999</v>
      </c>
      <c r="D66" s="115">
        <v>7342.7</v>
      </c>
      <c r="E66" s="115">
        <v>11148.4</v>
      </c>
      <c r="F66" s="115">
        <v>8217.9</v>
      </c>
      <c r="G66" s="115">
        <v>8217.9</v>
      </c>
    </row>
    <row r="67" spans="1:7">
      <c r="A67" s="59" t="s">
        <v>217</v>
      </c>
      <c r="B67" s="77" t="s">
        <v>356</v>
      </c>
      <c r="C67" s="115">
        <v>0.7</v>
      </c>
      <c r="D67" s="115">
        <v>2.1</v>
      </c>
      <c r="E67" s="115">
        <v>487.8</v>
      </c>
      <c r="F67" s="115">
        <v>489.2</v>
      </c>
      <c r="G67" s="115">
        <v>489.2</v>
      </c>
    </row>
    <row r="68" spans="1:7">
      <c r="A68" s="59" t="s">
        <v>219</v>
      </c>
      <c r="B68" s="77" t="s">
        <v>357</v>
      </c>
      <c r="C68" s="115">
        <v>894.5</v>
      </c>
      <c r="D68" s="115">
        <v>967.95</v>
      </c>
      <c r="E68" s="115">
        <v>894.5</v>
      </c>
      <c r="F68" s="115">
        <v>967.95</v>
      </c>
      <c r="G68" s="115">
        <v>967.95</v>
      </c>
    </row>
    <row r="69" spans="1:7" ht="21">
      <c r="A69" s="59" t="s">
        <v>221</v>
      </c>
      <c r="B69" s="76" t="s">
        <v>358</v>
      </c>
      <c r="C69" s="115"/>
      <c r="D69" s="115"/>
      <c r="E69" s="115"/>
      <c r="F69" s="115"/>
      <c r="G69" s="115"/>
    </row>
    <row r="70" spans="1:7">
      <c r="A70" s="59">
        <v>8</v>
      </c>
      <c r="B70" s="77" t="s">
        <v>359</v>
      </c>
      <c r="C70" s="115">
        <v>31966.799999999999</v>
      </c>
      <c r="D70" s="115">
        <v>9940.7000000000007</v>
      </c>
      <c r="E70" s="115">
        <v>31965.8</v>
      </c>
      <c r="F70" s="115">
        <v>9228.1</v>
      </c>
      <c r="G70" s="115">
        <v>9228.1</v>
      </c>
    </row>
    <row r="71" spans="1:7" ht="11.5">
      <c r="A71" s="81">
        <v>9</v>
      </c>
      <c r="B71" s="82" t="s">
        <v>191</v>
      </c>
      <c r="C71" s="144">
        <v>218141.34999999998</v>
      </c>
      <c r="D71" s="144">
        <v>327580.25</v>
      </c>
      <c r="E71" s="144">
        <v>259154.8</v>
      </c>
      <c r="F71" s="144">
        <v>415923.95000000007</v>
      </c>
      <c r="G71" s="144">
        <v>367882.05000000005</v>
      </c>
    </row>
    <row r="72" spans="1:7">
      <c r="A72" s="2" t="s">
        <v>361</v>
      </c>
    </row>
  </sheetData>
  <mergeCells count="20">
    <mergeCell ref="E4:E6"/>
    <mergeCell ref="F4:F6"/>
    <mergeCell ref="G4:G6"/>
    <mergeCell ref="A5:A6"/>
    <mergeCell ref="A2:B2"/>
    <mergeCell ref="A3:A4"/>
    <mergeCell ref="B3:B6"/>
    <mergeCell ref="C3:G3"/>
    <mergeCell ref="C4:C6"/>
    <mergeCell ref="D4:D6"/>
    <mergeCell ref="A39:B39"/>
    <mergeCell ref="A40:A41"/>
    <mergeCell ref="B40:B43"/>
    <mergeCell ref="C40:G40"/>
    <mergeCell ref="C41:C43"/>
    <mergeCell ref="D41:D43"/>
    <mergeCell ref="E41:E43"/>
    <mergeCell ref="F41:F43"/>
    <mergeCell ref="G41:G43"/>
    <mergeCell ref="A42:A43"/>
  </mergeCells>
  <conditionalFormatting sqref="C3:C4">
    <cfRule type="cellIs" dxfId="5" priority="3" stopIfTrue="1" operator="lessThan">
      <formula>0</formula>
    </cfRule>
  </conditionalFormatting>
  <conditionalFormatting sqref="C40:C41">
    <cfRule type="cellIs" dxfId="4" priority="2" stopIfTrue="1" operator="lessThan">
      <formula>0</formula>
    </cfRule>
  </conditionalFormatting>
  <hyperlinks>
    <hyperlink ref="I1" location="Index!A1" display="Index" xr:uid="{5CBB80C9-8830-4366-9992-1662E6E110D5}"/>
  </hyperlinks>
  <pageMargins left="0.70866141732283472" right="0.70866141732283472" top="0.74803149606299213" bottom="0.74803149606299213" header="0.31496062992125984" footer="0.31496062992125984"/>
  <pageSetup paperSize="9" scale="63" orientation="portrait" r:id="rId1"/>
  <headerFooter>
    <oddHeader>&amp;CEN</oddHeader>
    <oddFooter>&amp;C&amp;P</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6BE4-01BD-4A10-9CD4-3992D6E4F476}">
  <sheetPr>
    <pageSetUpPr fitToPage="1"/>
  </sheetPr>
  <dimension ref="A1:H243"/>
  <sheetViews>
    <sheetView showGridLines="0" zoomScaleNormal="100" workbookViewId="0">
      <selection activeCell="A27" sqref="A27"/>
    </sheetView>
  </sheetViews>
  <sheetFormatPr defaultColWidth="9" defaultRowHeight="10.5"/>
  <cols>
    <col min="1" max="1" width="9" style="2"/>
    <col min="2" max="2" width="76.453125" style="2" customWidth="1"/>
    <col min="3" max="4" width="20.453125" style="2" customWidth="1"/>
    <col min="5" max="5" width="9.7265625" style="2" bestFit="1" customWidth="1"/>
    <col min="6" max="16384" width="9" style="2"/>
  </cols>
  <sheetData>
    <row r="1" spans="1:8">
      <c r="A1" s="11" t="s">
        <v>362</v>
      </c>
      <c r="B1" s="11"/>
      <c r="C1" s="11"/>
      <c r="D1" s="11"/>
      <c r="F1" s="11" t="s">
        <v>143</v>
      </c>
    </row>
    <row r="2" spans="1:8">
      <c r="A2" s="1037" t="s">
        <v>296</v>
      </c>
      <c r="B2" s="1038"/>
      <c r="C2" s="226" t="s">
        <v>363</v>
      </c>
      <c r="D2" s="226" t="s">
        <v>364</v>
      </c>
      <c r="E2" s="227"/>
    </row>
    <row r="3" spans="1:8" ht="52.5">
      <c r="C3" s="17" t="s">
        <v>365</v>
      </c>
      <c r="D3" s="17" t="s">
        <v>366</v>
      </c>
    </row>
    <row r="4" spans="1:8">
      <c r="A4" s="1047" t="s">
        <v>367</v>
      </c>
      <c r="B4" s="1048"/>
      <c r="C4" s="1048"/>
      <c r="D4" s="1049"/>
    </row>
    <row r="5" spans="1:8">
      <c r="A5" s="68">
        <v>1</v>
      </c>
      <c r="B5" s="228" t="s">
        <v>368</v>
      </c>
      <c r="C5" s="243">
        <v>17147.870999999999</v>
      </c>
      <c r="D5" s="13" t="s">
        <v>369</v>
      </c>
    </row>
    <row r="6" spans="1:8">
      <c r="A6" s="68"/>
      <c r="B6" s="228" t="s">
        <v>370</v>
      </c>
      <c r="C6" s="243">
        <v>17147.870999999999</v>
      </c>
      <c r="D6" s="16"/>
    </row>
    <row r="7" spans="1:8">
      <c r="A7" s="68">
        <v>2</v>
      </c>
      <c r="B7" s="228" t="s">
        <v>371</v>
      </c>
      <c r="C7" s="243">
        <v>33257.113295709998</v>
      </c>
      <c r="D7" s="13" t="s">
        <v>372</v>
      </c>
    </row>
    <row r="8" spans="1:8">
      <c r="A8" s="68">
        <v>3</v>
      </c>
      <c r="B8" s="228" t="s">
        <v>373</v>
      </c>
      <c r="C8" s="243">
        <v>-411.077</v>
      </c>
      <c r="D8" s="16"/>
      <c r="H8" s="64"/>
    </row>
    <row r="9" spans="1:8">
      <c r="A9" s="68" t="s">
        <v>275</v>
      </c>
      <c r="B9" s="228" t="s">
        <v>374</v>
      </c>
      <c r="C9" s="243"/>
      <c r="D9" s="16"/>
    </row>
    <row r="10" spans="1:8" ht="21">
      <c r="A10" s="68">
        <v>4</v>
      </c>
      <c r="B10" s="228" t="s">
        <v>375</v>
      </c>
      <c r="C10" s="243"/>
      <c r="D10" s="16"/>
    </row>
    <row r="11" spans="1:8">
      <c r="A11" s="68">
        <v>5</v>
      </c>
      <c r="B11" s="228" t="s">
        <v>376</v>
      </c>
      <c r="C11" s="243">
        <v>527.74783728</v>
      </c>
      <c r="D11" s="16"/>
    </row>
    <row r="12" spans="1:8">
      <c r="A12" s="68" t="s">
        <v>279</v>
      </c>
      <c r="B12" s="228" t="s">
        <v>377</v>
      </c>
      <c r="C12" s="243">
        <v>1564.8009999999999</v>
      </c>
      <c r="D12" s="16"/>
    </row>
    <row r="13" spans="1:8">
      <c r="A13" s="230">
        <v>6</v>
      </c>
      <c r="B13" s="231" t="s">
        <v>378</v>
      </c>
      <c r="C13" s="246">
        <v>52086.456132989995</v>
      </c>
      <c r="D13" s="14"/>
    </row>
    <row r="14" spans="1:8">
      <c r="A14" s="1042" t="s">
        <v>379</v>
      </c>
      <c r="B14" s="1043"/>
      <c r="C14" s="1043"/>
      <c r="D14" s="1044"/>
    </row>
    <row r="15" spans="1:8">
      <c r="A15" s="68">
        <v>7</v>
      </c>
      <c r="B15" s="25" t="s">
        <v>380</v>
      </c>
      <c r="C15" s="243">
        <v>-667.04966452999997</v>
      </c>
      <c r="D15" s="16"/>
    </row>
    <row r="16" spans="1:8">
      <c r="A16" s="68">
        <v>8</v>
      </c>
      <c r="B16" s="25" t="s">
        <v>381</v>
      </c>
      <c r="C16" s="243">
        <v>-1087.6059648299999</v>
      </c>
      <c r="D16" s="13" t="s">
        <v>382</v>
      </c>
    </row>
    <row r="17" spans="1:4">
      <c r="A17" s="68">
        <v>9</v>
      </c>
      <c r="B17" s="25" t="s">
        <v>168</v>
      </c>
      <c r="C17" s="243"/>
      <c r="D17" s="16"/>
    </row>
    <row r="18" spans="1:4" ht="21">
      <c r="A18" s="68">
        <v>10</v>
      </c>
      <c r="B18" s="25" t="s">
        <v>383</v>
      </c>
      <c r="C18" s="243">
        <v>-84.944000000000003</v>
      </c>
      <c r="D18" s="13" t="s">
        <v>384</v>
      </c>
    </row>
    <row r="19" spans="1:4" ht="21">
      <c r="A19" s="68">
        <v>11</v>
      </c>
      <c r="B19" s="25" t="s">
        <v>385</v>
      </c>
      <c r="C19" s="243">
        <v>1199.067</v>
      </c>
      <c r="D19" s="13"/>
    </row>
    <row r="20" spans="1:4">
      <c r="A20" s="68">
        <v>12</v>
      </c>
      <c r="B20" s="25" t="s">
        <v>386</v>
      </c>
      <c r="C20" s="243">
        <v>-1142.13879258</v>
      </c>
      <c r="D20" s="16"/>
    </row>
    <row r="21" spans="1:4">
      <c r="A21" s="68">
        <v>13</v>
      </c>
      <c r="B21" s="25" t="s">
        <v>387</v>
      </c>
      <c r="C21" s="243"/>
      <c r="D21" s="16"/>
    </row>
    <row r="22" spans="1:4">
      <c r="A22" s="68">
        <v>14</v>
      </c>
      <c r="B22" s="25" t="s">
        <v>388</v>
      </c>
      <c r="C22" s="243">
        <v>20.388000000000002</v>
      </c>
      <c r="D22" s="16"/>
    </row>
    <row r="23" spans="1:4">
      <c r="A23" s="68">
        <v>15</v>
      </c>
      <c r="B23" s="25" t="s">
        <v>389</v>
      </c>
      <c r="C23" s="243">
        <v>-405.47199999999998</v>
      </c>
      <c r="D23" s="16"/>
    </row>
    <row r="24" spans="1:4">
      <c r="A24" s="68">
        <v>16</v>
      </c>
      <c r="B24" s="25" t="s">
        <v>390</v>
      </c>
      <c r="C24" s="243">
        <v>-4008.3921761699999</v>
      </c>
      <c r="D24" s="16"/>
    </row>
    <row r="25" spans="1:4" ht="31.5">
      <c r="A25" s="68">
        <v>17</v>
      </c>
      <c r="B25" s="25" t="s">
        <v>391</v>
      </c>
      <c r="C25" s="243"/>
      <c r="D25" s="16"/>
    </row>
    <row r="26" spans="1:4" ht="31.5">
      <c r="A26" s="68">
        <v>18</v>
      </c>
      <c r="B26" s="25" t="s">
        <v>392</v>
      </c>
      <c r="C26" s="243"/>
      <c r="D26" s="16"/>
    </row>
    <row r="27" spans="1:4" ht="31.5">
      <c r="A27" s="68">
        <v>19</v>
      </c>
      <c r="B27" s="25" t="s">
        <v>393</v>
      </c>
      <c r="C27" s="243"/>
      <c r="D27" s="16"/>
    </row>
    <row r="28" spans="1:4">
      <c r="A28" s="68">
        <v>20</v>
      </c>
      <c r="B28" s="25" t="s">
        <v>168</v>
      </c>
      <c r="C28" s="243"/>
      <c r="D28" s="16"/>
    </row>
    <row r="29" spans="1:4" ht="21">
      <c r="A29" s="68" t="s">
        <v>394</v>
      </c>
      <c r="B29" s="25" t="s">
        <v>395</v>
      </c>
      <c r="C29" s="243"/>
      <c r="D29" s="16"/>
    </row>
    <row r="30" spans="1:4">
      <c r="A30" s="68" t="s">
        <v>396</v>
      </c>
      <c r="B30" s="25" t="s">
        <v>397</v>
      </c>
      <c r="C30" s="243"/>
      <c r="D30" s="16"/>
    </row>
    <row r="31" spans="1:4">
      <c r="A31" s="68" t="s">
        <v>398</v>
      </c>
      <c r="B31" s="16" t="s">
        <v>399</v>
      </c>
      <c r="C31" s="243"/>
      <c r="D31" s="16"/>
    </row>
    <row r="32" spans="1:4">
      <c r="A32" s="68" t="s">
        <v>400</v>
      </c>
      <c r="B32" s="25" t="s">
        <v>401</v>
      </c>
      <c r="C32" s="243"/>
      <c r="D32" s="16"/>
    </row>
    <row r="33" spans="1:5" ht="21">
      <c r="A33" s="68">
        <v>21</v>
      </c>
      <c r="B33" s="25" t="s">
        <v>402</v>
      </c>
      <c r="C33" s="243"/>
      <c r="D33" s="16"/>
    </row>
    <row r="34" spans="1:5">
      <c r="A34" s="68">
        <v>22</v>
      </c>
      <c r="B34" s="25" t="s">
        <v>403</v>
      </c>
      <c r="C34" s="243"/>
      <c r="D34" s="16"/>
    </row>
    <row r="35" spans="1:5" ht="21">
      <c r="A35" s="68">
        <v>23</v>
      </c>
      <c r="B35" s="25" t="s">
        <v>404</v>
      </c>
      <c r="C35" s="243"/>
      <c r="D35" s="16"/>
    </row>
    <row r="36" spans="1:5">
      <c r="A36" s="68">
        <v>24</v>
      </c>
      <c r="B36" s="25" t="s">
        <v>168</v>
      </c>
      <c r="C36" s="243"/>
      <c r="D36" s="16"/>
    </row>
    <row r="37" spans="1:5">
      <c r="A37" s="68">
        <v>25</v>
      </c>
      <c r="B37" s="25" t="s">
        <v>405</v>
      </c>
      <c r="C37" s="243"/>
      <c r="D37" s="16"/>
    </row>
    <row r="38" spans="1:5">
      <c r="A38" s="68" t="s">
        <v>406</v>
      </c>
      <c r="B38" s="25" t="s">
        <v>407</v>
      </c>
      <c r="C38" s="243"/>
      <c r="D38" s="16"/>
    </row>
    <row r="39" spans="1:5" ht="31.5">
      <c r="A39" s="68" t="s">
        <v>408</v>
      </c>
      <c r="B39" s="25" t="s">
        <v>409</v>
      </c>
      <c r="C39" s="243"/>
      <c r="D39" s="16"/>
    </row>
    <row r="40" spans="1:5">
      <c r="A40" s="68">
        <v>26</v>
      </c>
      <c r="B40" s="25" t="s">
        <v>168</v>
      </c>
      <c r="C40" s="243"/>
      <c r="D40" s="16"/>
    </row>
    <row r="41" spans="1:5">
      <c r="A41" s="68">
        <v>27</v>
      </c>
      <c r="B41" s="25" t="s">
        <v>410</v>
      </c>
      <c r="C41" s="243"/>
      <c r="D41" s="16"/>
      <c r="E41" s="233"/>
    </row>
    <row r="42" spans="1:5">
      <c r="A42" s="68" t="s">
        <v>411</v>
      </c>
      <c r="B42" s="25" t="s">
        <v>412</v>
      </c>
      <c r="C42" s="243">
        <v>-1376.27613873</v>
      </c>
      <c r="D42" s="16"/>
      <c r="E42" s="233"/>
    </row>
    <row r="43" spans="1:5">
      <c r="A43" s="68">
        <v>28</v>
      </c>
      <c r="B43" s="234" t="s">
        <v>413</v>
      </c>
      <c r="C43" s="243">
        <v>-7552.423736839999</v>
      </c>
      <c r="D43" s="16"/>
    </row>
    <row r="44" spans="1:5">
      <c r="A44" s="68">
        <v>29</v>
      </c>
      <c r="B44" s="234" t="s">
        <v>414</v>
      </c>
      <c r="C44" s="246">
        <v>44534.032396150003</v>
      </c>
      <c r="D44" s="16"/>
    </row>
    <row r="45" spans="1:5">
      <c r="A45" s="1042" t="s">
        <v>415</v>
      </c>
      <c r="B45" s="1043"/>
      <c r="C45" s="1043"/>
      <c r="D45" s="1044"/>
    </row>
    <row r="46" spans="1:5">
      <c r="A46" s="68">
        <v>30</v>
      </c>
      <c r="B46" s="25" t="s">
        <v>416</v>
      </c>
      <c r="C46" s="243">
        <v>6131.7506375299999</v>
      </c>
      <c r="D46" s="13" t="s">
        <v>417</v>
      </c>
    </row>
    <row r="47" spans="1:5">
      <c r="A47" s="68">
        <v>31</v>
      </c>
      <c r="B47" s="25" t="s">
        <v>418</v>
      </c>
      <c r="C47" s="243"/>
      <c r="D47" s="16"/>
    </row>
    <row r="48" spans="1:5">
      <c r="A48" s="68">
        <v>32</v>
      </c>
      <c r="B48" s="25" t="s">
        <v>419</v>
      </c>
      <c r="C48" s="243">
        <v>6131.7506375299999</v>
      </c>
      <c r="D48" s="16"/>
    </row>
    <row r="49" spans="1:4" ht="21">
      <c r="A49" s="68">
        <v>33</v>
      </c>
      <c r="B49" s="25" t="s">
        <v>420</v>
      </c>
      <c r="C49" s="243"/>
      <c r="D49" s="16"/>
    </row>
    <row r="50" spans="1:4" s="26" customFormat="1">
      <c r="A50" s="68" t="s">
        <v>421</v>
      </c>
      <c r="B50" s="25" t="s">
        <v>422</v>
      </c>
      <c r="C50" s="243"/>
      <c r="D50" s="16"/>
    </row>
    <row r="51" spans="1:4" s="26" customFormat="1">
      <c r="A51" s="68" t="s">
        <v>423</v>
      </c>
      <c r="B51" s="25" t="s">
        <v>424</v>
      </c>
      <c r="C51" s="243"/>
      <c r="D51" s="16"/>
    </row>
    <row r="52" spans="1:4" ht="21">
      <c r="A52" s="68">
        <v>34</v>
      </c>
      <c r="B52" s="25" t="s">
        <v>425</v>
      </c>
      <c r="C52" s="243">
        <v>103.74518787000001</v>
      </c>
      <c r="D52" s="16"/>
    </row>
    <row r="53" spans="1:4">
      <c r="A53" s="68">
        <v>35</v>
      </c>
      <c r="B53" s="25" t="s">
        <v>426</v>
      </c>
      <c r="C53" s="243"/>
      <c r="D53" s="16"/>
    </row>
    <row r="54" spans="1:4">
      <c r="A54" s="230">
        <v>36</v>
      </c>
      <c r="B54" s="234" t="s">
        <v>427</v>
      </c>
      <c r="C54" s="246">
        <v>6235.4958253999994</v>
      </c>
      <c r="D54" s="16"/>
    </row>
    <row r="55" spans="1:4">
      <c r="A55" s="1042" t="s">
        <v>428</v>
      </c>
      <c r="B55" s="1043"/>
      <c r="C55" s="1043"/>
      <c r="D55" s="1044"/>
    </row>
    <row r="56" spans="1:4">
      <c r="A56" s="68">
        <v>37</v>
      </c>
      <c r="B56" s="25" t="s">
        <v>429</v>
      </c>
      <c r="C56" s="229">
        <v>-5</v>
      </c>
      <c r="D56" s="16"/>
    </row>
    <row r="57" spans="1:4" ht="31.5">
      <c r="A57" s="68">
        <v>38</v>
      </c>
      <c r="B57" s="25" t="s">
        <v>430</v>
      </c>
      <c r="C57" s="229"/>
      <c r="D57" s="16"/>
    </row>
    <row r="58" spans="1:4" ht="31.5">
      <c r="A58" s="68">
        <v>39</v>
      </c>
      <c r="B58" s="25" t="s">
        <v>431</v>
      </c>
      <c r="C58" s="229"/>
      <c r="D58" s="16"/>
    </row>
    <row r="59" spans="1:4" ht="21">
      <c r="A59" s="68">
        <v>40</v>
      </c>
      <c r="B59" s="25" t="s">
        <v>432</v>
      </c>
      <c r="C59" s="229"/>
      <c r="D59" s="16"/>
    </row>
    <row r="60" spans="1:4">
      <c r="A60" s="68">
        <v>41</v>
      </c>
      <c r="B60" s="25" t="s">
        <v>168</v>
      </c>
      <c r="C60" s="229"/>
      <c r="D60" s="16"/>
    </row>
    <row r="61" spans="1:4" ht="17.149999999999999" customHeight="1">
      <c r="A61" s="68">
        <v>42</v>
      </c>
      <c r="B61" s="25" t="s">
        <v>433</v>
      </c>
      <c r="C61" s="229"/>
      <c r="D61" s="16"/>
    </row>
    <row r="62" spans="1:4">
      <c r="A62" s="68" t="s">
        <v>434</v>
      </c>
      <c r="B62" s="25" t="s">
        <v>435</v>
      </c>
      <c r="C62" s="229"/>
      <c r="D62" s="16"/>
    </row>
    <row r="63" spans="1:4">
      <c r="A63" s="230">
        <v>43</v>
      </c>
      <c r="B63" s="234" t="s">
        <v>436</v>
      </c>
      <c r="C63" s="232">
        <v>-5</v>
      </c>
      <c r="D63" s="16"/>
    </row>
    <row r="64" spans="1:4">
      <c r="A64" s="230">
        <v>44</v>
      </c>
      <c r="B64" s="234" t="s">
        <v>437</v>
      </c>
      <c r="C64" s="246">
        <v>6230.4958253999994</v>
      </c>
      <c r="D64" s="16"/>
    </row>
    <row r="65" spans="1:4">
      <c r="A65" s="230">
        <v>45</v>
      </c>
      <c r="B65" s="234" t="s">
        <v>438</v>
      </c>
      <c r="C65" s="246">
        <v>50764.528221550005</v>
      </c>
      <c r="D65" s="16"/>
    </row>
    <row r="66" spans="1:4">
      <c r="A66" s="1042" t="s">
        <v>439</v>
      </c>
      <c r="B66" s="1043"/>
      <c r="C66" s="1043"/>
      <c r="D66" s="1044"/>
    </row>
    <row r="67" spans="1:4">
      <c r="A67" s="68">
        <v>46</v>
      </c>
      <c r="B67" s="25" t="s">
        <v>416</v>
      </c>
      <c r="C67" s="243">
        <v>10432.282410549999</v>
      </c>
      <c r="D67" s="13" t="s">
        <v>417</v>
      </c>
    </row>
    <row r="68" spans="1:4" ht="21">
      <c r="A68" s="68">
        <v>47</v>
      </c>
      <c r="B68" s="25" t="s">
        <v>440</v>
      </c>
      <c r="C68" s="243"/>
      <c r="D68" s="16"/>
    </row>
    <row r="69" spans="1:4" s="26" customFormat="1">
      <c r="A69" s="68" t="s">
        <v>441</v>
      </c>
      <c r="B69" s="25" t="s">
        <v>442</v>
      </c>
      <c r="C69" s="243"/>
      <c r="D69" s="16"/>
    </row>
    <row r="70" spans="1:4" s="26" customFormat="1">
      <c r="A70" s="68" t="s">
        <v>443</v>
      </c>
      <c r="B70" s="25" t="s">
        <v>444</v>
      </c>
      <c r="C70" s="243"/>
      <c r="D70" s="16"/>
    </row>
    <row r="71" spans="1:4" ht="21">
      <c r="A71" s="68">
        <v>48</v>
      </c>
      <c r="B71" s="25" t="s">
        <v>445</v>
      </c>
      <c r="C71" s="243">
        <v>64.526578880000002</v>
      </c>
      <c r="D71" s="16"/>
    </row>
    <row r="72" spans="1:4">
      <c r="A72" s="68">
        <v>49</v>
      </c>
      <c r="B72" s="25" t="s">
        <v>446</v>
      </c>
      <c r="C72" s="243"/>
      <c r="D72" s="16"/>
    </row>
    <row r="73" spans="1:4">
      <c r="A73" s="68">
        <v>50</v>
      </c>
      <c r="B73" s="25" t="s">
        <v>447</v>
      </c>
      <c r="C73" s="243"/>
      <c r="D73" s="16"/>
    </row>
    <row r="74" spans="1:4">
      <c r="A74" s="230">
        <v>51</v>
      </c>
      <c r="B74" s="234" t="s">
        <v>448</v>
      </c>
      <c r="C74" s="246">
        <v>10496.808989429999</v>
      </c>
      <c r="D74" s="14"/>
    </row>
    <row r="75" spans="1:4">
      <c r="A75" s="1042" t="s">
        <v>449</v>
      </c>
      <c r="B75" s="1043"/>
      <c r="C75" s="1043"/>
      <c r="D75" s="1044"/>
    </row>
    <row r="76" spans="1:4" ht="21">
      <c r="A76" s="68">
        <v>52</v>
      </c>
      <c r="B76" s="25" t="s">
        <v>450</v>
      </c>
      <c r="C76" s="229">
        <v>-35</v>
      </c>
      <c r="D76" s="16"/>
    </row>
    <row r="77" spans="1:4" ht="31.5">
      <c r="A77" s="68">
        <v>53</v>
      </c>
      <c r="B77" s="25" t="s">
        <v>451</v>
      </c>
      <c r="C77" s="229"/>
      <c r="D77" s="16"/>
    </row>
    <row r="78" spans="1:4" ht="31.5">
      <c r="A78" s="68">
        <v>54</v>
      </c>
      <c r="B78" s="25" t="s">
        <v>452</v>
      </c>
      <c r="C78" s="229"/>
      <c r="D78" s="16"/>
    </row>
    <row r="79" spans="1:4">
      <c r="A79" s="68" t="s">
        <v>453</v>
      </c>
      <c r="B79" s="25" t="s">
        <v>168</v>
      </c>
      <c r="C79" s="229"/>
      <c r="D79" s="16"/>
    </row>
    <row r="80" spans="1:4" ht="31.5">
      <c r="A80" s="68">
        <v>55</v>
      </c>
      <c r="B80" s="25" t="s">
        <v>454</v>
      </c>
      <c r="C80" s="229"/>
      <c r="D80" s="16"/>
    </row>
    <row r="81" spans="1:4">
      <c r="A81" s="68">
        <v>56</v>
      </c>
      <c r="B81" s="25" t="s">
        <v>168</v>
      </c>
      <c r="C81" s="229"/>
      <c r="D81" s="16"/>
    </row>
    <row r="82" spans="1:4" ht="21">
      <c r="A82" s="68" t="s">
        <v>455</v>
      </c>
      <c r="B82" s="16" t="s">
        <v>456</v>
      </c>
      <c r="C82" s="232"/>
      <c r="D82" s="16"/>
    </row>
    <row r="83" spans="1:4">
      <c r="A83" s="68" t="s">
        <v>457</v>
      </c>
      <c r="B83" s="16" t="s">
        <v>458</v>
      </c>
      <c r="C83" s="232"/>
      <c r="D83" s="16"/>
    </row>
    <row r="84" spans="1:4">
      <c r="A84" s="230">
        <v>57</v>
      </c>
      <c r="B84" s="14" t="s">
        <v>459</v>
      </c>
      <c r="C84" s="246">
        <v>-35</v>
      </c>
      <c r="D84" s="16"/>
    </row>
    <row r="85" spans="1:4">
      <c r="A85" s="230">
        <v>58</v>
      </c>
      <c r="B85" s="14" t="s">
        <v>460</v>
      </c>
      <c r="C85" s="246">
        <v>10461.808989430001</v>
      </c>
      <c r="D85" s="16"/>
    </row>
    <row r="86" spans="1:4">
      <c r="A86" s="230">
        <v>59</v>
      </c>
      <c r="B86" s="14" t="s">
        <v>461</v>
      </c>
      <c r="C86" s="246">
        <v>61226.337210969999</v>
      </c>
      <c r="D86" s="16"/>
    </row>
    <row r="87" spans="1:4">
      <c r="A87" s="230">
        <v>60</v>
      </c>
      <c r="B87" s="14" t="s">
        <v>462</v>
      </c>
      <c r="C87" s="246">
        <v>335803.77875555999</v>
      </c>
      <c r="D87" s="14"/>
    </row>
    <row r="88" spans="1:4">
      <c r="A88" s="1042" t="s">
        <v>463</v>
      </c>
      <c r="B88" s="1043"/>
      <c r="C88" s="1043"/>
      <c r="D88" s="1044"/>
    </row>
    <row r="89" spans="1:4">
      <c r="A89" s="68">
        <v>61</v>
      </c>
      <c r="B89" s="25" t="s">
        <v>464</v>
      </c>
      <c r="C89" s="664" t="s">
        <v>465</v>
      </c>
      <c r="D89" s="16"/>
    </row>
    <row r="90" spans="1:4">
      <c r="A90" s="68">
        <v>62</v>
      </c>
      <c r="B90" s="25" t="s">
        <v>466</v>
      </c>
      <c r="C90" s="664" t="s">
        <v>467</v>
      </c>
      <c r="D90" s="16"/>
    </row>
    <row r="91" spans="1:4">
      <c r="A91" s="68">
        <v>63</v>
      </c>
      <c r="B91" s="25" t="s">
        <v>468</v>
      </c>
      <c r="C91" s="664" t="s">
        <v>469</v>
      </c>
      <c r="D91" s="16"/>
    </row>
    <row r="92" spans="1:4" ht="14.65" customHeight="1">
      <c r="A92" s="68">
        <v>64</v>
      </c>
      <c r="B92" s="25" t="s">
        <v>470</v>
      </c>
      <c r="C92" s="676">
        <v>0.1074</v>
      </c>
      <c r="D92" s="16"/>
    </row>
    <row r="93" spans="1:4" ht="17.649999999999999" customHeight="1">
      <c r="A93" s="68">
        <v>65</v>
      </c>
      <c r="B93" s="16" t="s">
        <v>471</v>
      </c>
      <c r="C93" s="664" t="s">
        <v>472</v>
      </c>
      <c r="D93" s="16"/>
    </row>
    <row r="94" spans="1:4">
      <c r="A94" s="68">
        <v>66</v>
      </c>
      <c r="B94" s="16" t="s">
        <v>473</v>
      </c>
      <c r="C94" s="664" t="s">
        <v>474</v>
      </c>
      <c r="D94" s="16"/>
    </row>
    <row r="95" spans="1:4">
      <c r="A95" s="68">
        <v>67</v>
      </c>
      <c r="B95" s="16" t="s">
        <v>475</v>
      </c>
      <c r="C95" s="664" t="s">
        <v>476</v>
      </c>
      <c r="D95" s="16"/>
    </row>
    <row r="96" spans="1:4" ht="21">
      <c r="A96" s="68" t="s">
        <v>477</v>
      </c>
      <c r="B96" s="25" t="s">
        <v>478</v>
      </c>
      <c r="C96" s="664" t="s">
        <v>479</v>
      </c>
      <c r="D96" s="16"/>
    </row>
    <row r="97" spans="1:4">
      <c r="A97" s="68" t="s">
        <v>480</v>
      </c>
      <c r="B97" s="25" t="s">
        <v>481</v>
      </c>
      <c r="C97" s="665" t="s">
        <v>482</v>
      </c>
      <c r="D97" s="16"/>
    </row>
    <row r="98" spans="1:4" ht="21">
      <c r="A98" s="68">
        <v>68</v>
      </c>
      <c r="B98" s="234" t="s">
        <v>483</v>
      </c>
      <c r="C98" s="664" t="s">
        <v>484</v>
      </c>
      <c r="D98" s="16"/>
    </row>
    <row r="99" spans="1:4">
      <c r="A99" s="1042" t="s">
        <v>485</v>
      </c>
      <c r="B99" s="1043"/>
      <c r="C99" s="1043"/>
      <c r="D99" s="1044"/>
    </row>
    <row r="100" spans="1:4">
      <c r="A100" s="68">
        <v>69</v>
      </c>
      <c r="B100" s="15" t="s">
        <v>486</v>
      </c>
      <c r="C100" s="229"/>
      <c r="D100" s="16"/>
    </row>
    <row r="101" spans="1:4">
      <c r="A101" s="68">
        <v>70</v>
      </c>
      <c r="B101" s="15" t="s">
        <v>486</v>
      </c>
      <c r="C101" s="229"/>
      <c r="D101" s="16"/>
    </row>
    <row r="102" spans="1:4">
      <c r="A102" s="68">
        <v>71</v>
      </c>
      <c r="B102" s="15" t="s">
        <v>486</v>
      </c>
      <c r="C102" s="229"/>
      <c r="D102" s="16"/>
    </row>
    <row r="103" spans="1:4">
      <c r="A103" s="1042" t="s">
        <v>487</v>
      </c>
      <c r="B103" s="1043"/>
      <c r="C103" s="1043"/>
      <c r="D103" s="1044"/>
    </row>
    <row r="104" spans="1:4" ht="32.25" customHeight="1">
      <c r="A104" s="1053">
        <v>72</v>
      </c>
      <c r="B104" s="1056" t="s">
        <v>488</v>
      </c>
      <c r="C104" s="1045">
        <v>3299.7031130199998</v>
      </c>
      <c r="D104" s="1059"/>
    </row>
    <row r="105" spans="1:4" ht="11.15" customHeight="1">
      <c r="A105" s="1054"/>
      <c r="B105" s="1057"/>
      <c r="C105" s="1046"/>
      <c r="D105" s="1060"/>
    </row>
    <row r="106" spans="1:4" ht="1.1499999999999999" customHeight="1">
      <c r="A106" s="1055"/>
      <c r="B106" s="1058"/>
      <c r="C106" s="666"/>
      <c r="D106" s="1061"/>
    </row>
    <row r="107" spans="1:4" ht="31.5">
      <c r="A107" s="68">
        <v>73</v>
      </c>
      <c r="B107" s="25" t="s">
        <v>489</v>
      </c>
      <c r="C107" s="243">
        <v>3706.6170463400003</v>
      </c>
      <c r="D107" s="16"/>
    </row>
    <row r="108" spans="1:4">
      <c r="A108" s="68">
        <v>74</v>
      </c>
      <c r="B108" s="25" t="s">
        <v>168</v>
      </c>
      <c r="C108" s="229"/>
      <c r="D108" s="16"/>
    </row>
    <row r="109" spans="1:4" ht="29.15" customHeight="1">
      <c r="A109" s="68">
        <v>75</v>
      </c>
      <c r="B109" s="25" t="s">
        <v>490</v>
      </c>
      <c r="C109" s="243">
        <f>'[24]C 04.00'!$C$15/10^6</f>
        <v>644.74099999999999</v>
      </c>
      <c r="D109" s="16"/>
    </row>
    <row r="110" spans="1:4">
      <c r="A110" s="1042" t="s">
        <v>491</v>
      </c>
      <c r="B110" s="1043"/>
      <c r="C110" s="1043"/>
      <c r="D110" s="1044"/>
    </row>
    <row r="111" spans="1:4" ht="21">
      <c r="A111" s="68">
        <v>76</v>
      </c>
      <c r="B111" s="25" t="s">
        <v>492</v>
      </c>
      <c r="C111" s="229"/>
      <c r="D111" s="16"/>
    </row>
    <row r="112" spans="1:4">
      <c r="A112" s="68">
        <v>77</v>
      </c>
      <c r="B112" s="25" t="s">
        <v>493</v>
      </c>
      <c r="C112" s="229">
        <v>506</v>
      </c>
      <c r="D112" s="16"/>
    </row>
    <row r="113" spans="1:4" ht="21">
      <c r="A113" s="68">
        <v>78</v>
      </c>
      <c r="B113" s="25" t="s">
        <v>494</v>
      </c>
      <c r="C113" s="229"/>
      <c r="D113" s="16"/>
    </row>
    <row r="114" spans="1:4" ht="19.149999999999999" customHeight="1">
      <c r="A114" s="68">
        <v>79</v>
      </c>
      <c r="B114" s="25" t="s">
        <v>495</v>
      </c>
      <c r="C114" s="243">
        <f>('[24]C 04.00'!$C$27*0.6%)/1000000</f>
        <v>1373.3952972385202</v>
      </c>
      <c r="D114" s="16"/>
    </row>
    <row r="115" spans="1:4">
      <c r="A115" s="1050" t="s">
        <v>496</v>
      </c>
      <c r="B115" s="1051"/>
      <c r="C115" s="1051"/>
      <c r="D115" s="1052"/>
    </row>
    <row r="116" spans="1:4">
      <c r="A116" s="68">
        <v>80</v>
      </c>
      <c r="B116" s="25" t="s">
        <v>497</v>
      </c>
      <c r="C116" s="25"/>
      <c r="D116" s="16"/>
    </row>
    <row r="117" spans="1:4">
      <c r="A117" s="68">
        <v>81</v>
      </c>
      <c r="B117" s="25" t="s">
        <v>498</v>
      </c>
      <c r="C117" s="25"/>
      <c r="D117" s="16"/>
    </row>
    <row r="118" spans="1:4">
      <c r="A118" s="68">
        <v>82</v>
      </c>
      <c r="B118" s="25" t="s">
        <v>499</v>
      </c>
      <c r="C118" s="228"/>
      <c r="D118" s="16"/>
    </row>
    <row r="119" spans="1:4">
      <c r="A119" s="68">
        <v>83</v>
      </c>
      <c r="B119" s="25" t="s">
        <v>500</v>
      </c>
      <c r="C119" s="228"/>
      <c r="D119" s="16"/>
    </row>
    <row r="120" spans="1:4">
      <c r="A120" s="68">
        <v>84</v>
      </c>
      <c r="B120" s="25" t="s">
        <v>501</v>
      </c>
      <c r="C120" s="228"/>
      <c r="D120" s="16"/>
    </row>
    <row r="121" spans="1:4" ht="18.649999999999999" customHeight="1">
      <c r="A121" s="68">
        <v>85</v>
      </c>
      <c r="B121" s="25" t="s">
        <v>502</v>
      </c>
      <c r="C121" s="228"/>
      <c r="D121" s="16"/>
    </row>
    <row r="122" spans="1:4">
      <c r="A122" s="64"/>
    </row>
    <row r="123" spans="1:4">
      <c r="A123" s="64"/>
    </row>
    <row r="124" spans="1:4">
      <c r="A124" s="64"/>
    </row>
    <row r="125" spans="1:4">
      <c r="A125" s="11" t="s">
        <v>362</v>
      </c>
      <c r="B125" s="11"/>
      <c r="C125" s="11"/>
      <c r="D125" s="11"/>
    </row>
    <row r="126" spans="1:4" ht="10.5" customHeight="1">
      <c r="A126" s="1037" t="s">
        <v>503</v>
      </c>
      <c r="B126" s="1038"/>
      <c r="C126" s="226" t="s">
        <v>363</v>
      </c>
      <c r="D126" s="226" t="s">
        <v>364</v>
      </c>
    </row>
    <row r="127" spans="1:4" ht="52.5">
      <c r="C127" s="17" t="s">
        <v>365</v>
      </c>
      <c r="D127" s="17" t="s">
        <v>366</v>
      </c>
    </row>
    <row r="128" spans="1:4">
      <c r="A128" s="240" t="s">
        <v>367</v>
      </c>
      <c r="B128" s="241"/>
      <c r="C128" s="241"/>
      <c r="D128" s="242"/>
    </row>
    <row r="129" spans="1:4">
      <c r="A129" s="68">
        <v>1</v>
      </c>
      <c r="B129" s="228" t="s">
        <v>368</v>
      </c>
      <c r="C129" s="243">
        <v>17147.870999999999</v>
      </c>
      <c r="D129" s="244" t="s">
        <v>369</v>
      </c>
    </row>
    <row r="130" spans="1:4">
      <c r="A130" s="68"/>
      <c r="B130" s="228" t="s">
        <v>504</v>
      </c>
      <c r="C130" s="243">
        <v>17147.870999999999</v>
      </c>
      <c r="D130" s="244"/>
    </row>
    <row r="131" spans="1:4">
      <c r="A131" s="68">
        <v>2</v>
      </c>
      <c r="B131" s="228" t="s">
        <v>371</v>
      </c>
      <c r="C131" s="243">
        <v>29952.612000000001</v>
      </c>
      <c r="D131" s="244" t="s">
        <v>372</v>
      </c>
    </row>
    <row r="132" spans="1:4">
      <c r="A132" s="68">
        <v>3</v>
      </c>
      <c r="B132" s="228" t="s">
        <v>373</v>
      </c>
      <c r="C132" s="243">
        <v>-46.911999999999999</v>
      </c>
      <c r="D132" s="245"/>
    </row>
    <row r="133" spans="1:4">
      <c r="A133" s="68" t="s">
        <v>275</v>
      </c>
      <c r="B133" s="228" t="s">
        <v>374</v>
      </c>
      <c r="C133" s="243"/>
      <c r="D133" s="245"/>
    </row>
    <row r="134" spans="1:4" ht="21">
      <c r="A134" s="68">
        <v>4</v>
      </c>
      <c r="B134" s="228" t="s">
        <v>375</v>
      </c>
      <c r="C134" s="243"/>
      <c r="D134" s="245"/>
    </row>
    <row r="135" spans="1:4">
      <c r="A135" s="68">
        <v>5</v>
      </c>
      <c r="B135" s="228" t="s">
        <v>376</v>
      </c>
      <c r="C135" s="243">
        <v>485.12400000000002</v>
      </c>
      <c r="D135" s="245"/>
    </row>
    <row r="136" spans="1:4">
      <c r="A136" s="68" t="s">
        <v>279</v>
      </c>
      <c r="B136" s="228" t="s">
        <v>377</v>
      </c>
      <c r="C136" s="243">
        <v>3117.846</v>
      </c>
      <c r="D136" s="245"/>
    </row>
    <row r="137" spans="1:4">
      <c r="A137" s="230">
        <v>6</v>
      </c>
      <c r="B137" s="231" t="s">
        <v>378</v>
      </c>
      <c r="C137" s="246">
        <v>50656.540999999997</v>
      </c>
      <c r="D137" s="247"/>
    </row>
    <row r="138" spans="1:4" ht="21">
      <c r="A138" s="240" t="s">
        <v>379</v>
      </c>
      <c r="B138" s="241"/>
      <c r="C138" s="241" t="s">
        <v>505</v>
      </c>
      <c r="D138" s="248"/>
    </row>
    <row r="139" spans="1:4">
      <c r="A139" s="68">
        <v>7</v>
      </c>
      <c r="B139" s="228" t="s">
        <v>380</v>
      </c>
      <c r="C139" s="243">
        <v>-690.952</v>
      </c>
      <c r="D139" s="249"/>
    </row>
    <row r="140" spans="1:4">
      <c r="A140" s="68">
        <v>8</v>
      </c>
      <c r="B140" s="228" t="s">
        <v>381</v>
      </c>
      <c r="C140" s="243">
        <v>-1077.7070000000001</v>
      </c>
      <c r="D140" s="250" t="s">
        <v>382</v>
      </c>
    </row>
    <row r="141" spans="1:4">
      <c r="A141" s="68">
        <v>9</v>
      </c>
      <c r="B141" s="228" t="s">
        <v>168</v>
      </c>
      <c r="C141" s="243" t="s">
        <v>505</v>
      </c>
      <c r="D141" s="249"/>
    </row>
    <row r="142" spans="1:4" ht="21">
      <c r="A142" s="68">
        <v>10</v>
      </c>
      <c r="B142" s="228" t="s">
        <v>383</v>
      </c>
      <c r="C142" s="243">
        <v>-83.073999999999998</v>
      </c>
      <c r="D142" s="250" t="s">
        <v>384</v>
      </c>
    </row>
    <row r="143" spans="1:4" ht="21">
      <c r="A143" s="68">
        <v>11</v>
      </c>
      <c r="B143" s="228" t="s">
        <v>385</v>
      </c>
      <c r="C143" s="243">
        <v>1693.1030000000001</v>
      </c>
      <c r="D143" s="249"/>
    </row>
    <row r="144" spans="1:4">
      <c r="A144" s="68">
        <v>12</v>
      </c>
      <c r="B144" s="228" t="s">
        <v>386</v>
      </c>
      <c r="C144" s="243">
        <v>-1234.2929999999999</v>
      </c>
      <c r="D144" s="249"/>
    </row>
    <row r="145" spans="1:4">
      <c r="A145" s="68">
        <v>13</v>
      </c>
      <c r="B145" s="228" t="s">
        <v>387</v>
      </c>
      <c r="C145" s="243" t="s">
        <v>505</v>
      </c>
      <c r="D145" s="249"/>
    </row>
    <row r="146" spans="1:4">
      <c r="A146" s="68">
        <v>14</v>
      </c>
      <c r="B146" s="228" t="s">
        <v>388</v>
      </c>
      <c r="C146" s="243">
        <v>15.305</v>
      </c>
      <c r="D146" s="249"/>
    </row>
    <row r="147" spans="1:4">
      <c r="A147" s="68">
        <v>15</v>
      </c>
      <c r="B147" s="228" t="s">
        <v>389</v>
      </c>
      <c r="C147" s="243">
        <v>-436.92200000000003</v>
      </c>
      <c r="D147" s="249"/>
    </row>
    <row r="148" spans="1:4">
      <c r="A148" s="68">
        <v>16</v>
      </c>
      <c r="B148" s="228" t="s">
        <v>390</v>
      </c>
      <c r="C148" s="243">
        <v>-2009.6289999999999</v>
      </c>
      <c r="D148" s="249"/>
    </row>
    <row r="149" spans="1:4" ht="31.5">
      <c r="A149" s="68">
        <v>17</v>
      </c>
      <c r="B149" s="228" t="s">
        <v>391</v>
      </c>
      <c r="C149" s="243"/>
      <c r="D149" s="249"/>
    </row>
    <row r="150" spans="1:4" ht="31.5">
      <c r="A150" s="68">
        <v>18</v>
      </c>
      <c r="B150" s="228" t="s">
        <v>392</v>
      </c>
      <c r="C150" s="243"/>
      <c r="D150" s="249"/>
    </row>
    <row r="151" spans="1:4" ht="31.5">
      <c r="A151" s="68">
        <v>19</v>
      </c>
      <c r="B151" s="228" t="s">
        <v>393</v>
      </c>
      <c r="C151" s="243"/>
      <c r="D151" s="249"/>
    </row>
    <row r="152" spans="1:4">
      <c r="A152" s="68">
        <v>20</v>
      </c>
      <c r="B152" s="228" t="s">
        <v>168</v>
      </c>
      <c r="C152" s="243"/>
      <c r="D152" s="249"/>
    </row>
    <row r="153" spans="1:4" ht="21">
      <c r="A153" s="68" t="s">
        <v>394</v>
      </c>
      <c r="B153" s="228" t="s">
        <v>395</v>
      </c>
      <c r="C153" s="243"/>
      <c r="D153" s="249"/>
    </row>
    <row r="154" spans="1:4">
      <c r="A154" s="68" t="s">
        <v>396</v>
      </c>
      <c r="B154" s="228" t="s">
        <v>397</v>
      </c>
      <c r="C154" s="243"/>
      <c r="D154" s="249"/>
    </row>
    <row r="155" spans="1:4">
      <c r="A155" s="68" t="s">
        <v>398</v>
      </c>
      <c r="B155" s="229" t="s">
        <v>399</v>
      </c>
      <c r="C155" s="243"/>
      <c r="D155" s="249"/>
    </row>
    <row r="156" spans="1:4">
      <c r="A156" s="68" t="s">
        <v>400</v>
      </c>
      <c r="B156" s="228" t="s">
        <v>401</v>
      </c>
      <c r="C156" s="243"/>
      <c r="D156" s="249"/>
    </row>
    <row r="157" spans="1:4" ht="21">
      <c r="A157" s="68">
        <v>21</v>
      </c>
      <c r="B157" s="228" t="s">
        <v>402</v>
      </c>
      <c r="C157" s="243"/>
      <c r="D157" s="249"/>
    </row>
    <row r="158" spans="1:4">
      <c r="A158" s="68">
        <v>22</v>
      </c>
      <c r="B158" s="228" t="s">
        <v>403</v>
      </c>
      <c r="C158" s="243"/>
      <c r="D158" s="249"/>
    </row>
    <row r="159" spans="1:4" ht="21">
      <c r="A159" s="68">
        <v>23</v>
      </c>
      <c r="B159" s="228" t="s">
        <v>404</v>
      </c>
      <c r="C159" s="243"/>
      <c r="D159" s="249"/>
    </row>
    <row r="160" spans="1:4">
      <c r="A160" s="68">
        <v>24</v>
      </c>
      <c r="B160" s="228" t="s">
        <v>168</v>
      </c>
      <c r="C160" s="243"/>
      <c r="D160" s="249"/>
    </row>
    <row r="161" spans="1:4">
      <c r="A161" s="68">
        <v>25</v>
      </c>
      <c r="B161" s="228" t="s">
        <v>405</v>
      </c>
      <c r="C161" s="243"/>
      <c r="D161" s="249"/>
    </row>
    <row r="162" spans="1:4">
      <c r="A162" s="68" t="s">
        <v>406</v>
      </c>
      <c r="B162" s="228" t="s">
        <v>407</v>
      </c>
      <c r="C162" s="243"/>
      <c r="D162" s="249"/>
    </row>
    <row r="163" spans="1:4" ht="31.5">
      <c r="A163" s="68" t="s">
        <v>408</v>
      </c>
      <c r="B163" s="228" t="s">
        <v>409</v>
      </c>
      <c r="C163" s="243"/>
      <c r="D163" s="249"/>
    </row>
    <row r="164" spans="1:4">
      <c r="A164" s="68">
        <v>26</v>
      </c>
      <c r="B164" s="228" t="s">
        <v>168</v>
      </c>
      <c r="C164" s="243"/>
      <c r="D164" s="249"/>
    </row>
    <row r="165" spans="1:4">
      <c r="A165" s="68">
        <v>27</v>
      </c>
      <c r="B165" s="228" t="s">
        <v>410</v>
      </c>
      <c r="C165" s="243"/>
      <c r="D165" s="249"/>
    </row>
    <row r="166" spans="1:4">
      <c r="A166" s="68" t="s">
        <v>411</v>
      </c>
      <c r="B166" s="228" t="s">
        <v>412</v>
      </c>
      <c r="C166" s="243">
        <v>-1572.44</v>
      </c>
      <c r="D166" s="249"/>
    </row>
    <row r="167" spans="1:4">
      <c r="A167" s="68">
        <v>28</v>
      </c>
      <c r="B167" s="231" t="s">
        <v>413</v>
      </c>
      <c r="C167" s="243">
        <v>-5396.61</v>
      </c>
      <c r="D167" s="249"/>
    </row>
    <row r="168" spans="1:4">
      <c r="A168" s="68">
        <v>29</v>
      </c>
      <c r="B168" s="231" t="s">
        <v>414</v>
      </c>
      <c r="C168" s="246">
        <v>45259.930999999997</v>
      </c>
      <c r="D168" s="251"/>
    </row>
    <row r="169" spans="1:4" ht="21">
      <c r="A169" s="240" t="s">
        <v>415</v>
      </c>
      <c r="B169" s="241"/>
      <c r="C169" s="241" t="s">
        <v>505</v>
      </c>
      <c r="D169" s="248"/>
    </row>
    <row r="170" spans="1:4">
      <c r="A170" s="68">
        <v>30</v>
      </c>
      <c r="B170" s="228" t="s">
        <v>416</v>
      </c>
      <c r="C170" s="243">
        <v>7970.4920000000002</v>
      </c>
      <c r="D170" s="244" t="s">
        <v>417</v>
      </c>
    </row>
    <row r="171" spans="1:4">
      <c r="A171" s="68">
        <v>31</v>
      </c>
      <c r="B171" s="228" t="s">
        <v>418</v>
      </c>
      <c r="C171" s="243"/>
      <c r="D171" s="245"/>
    </row>
    <row r="172" spans="1:4">
      <c r="A172" s="68">
        <v>32</v>
      </c>
      <c r="B172" s="228" t="s">
        <v>419</v>
      </c>
      <c r="C172" s="243">
        <v>7970.4920000000002</v>
      </c>
      <c r="D172" s="245"/>
    </row>
    <row r="173" spans="1:4" ht="21">
      <c r="A173" s="68">
        <v>33</v>
      </c>
      <c r="B173" s="228" t="s">
        <v>420</v>
      </c>
      <c r="C173" s="243"/>
      <c r="D173" s="245"/>
    </row>
    <row r="174" spans="1:4">
      <c r="A174" s="68" t="s">
        <v>421</v>
      </c>
      <c r="B174" s="228" t="s">
        <v>422</v>
      </c>
      <c r="C174" s="243"/>
      <c r="D174" s="245"/>
    </row>
    <row r="175" spans="1:4">
      <c r="A175" s="68" t="s">
        <v>423</v>
      </c>
      <c r="B175" s="228" t="s">
        <v>424</v>
      </c>
      <c r="C175" s="243"/>
      <c r="D175" s="245"/>
    </row>
    <row r="176" spans="1:4" ht="21">
      <c r="A176" s="68">
        <v>34</v>
      </c>
      <c r="B176" s="228" t="s">
        <v>425</v>
      </c>
      <c r="C176" s="243">
        <v>84.673000000000002</v>
      </c>
      <c r="D176" s="245"/>
    </row>
    <row r="177" spans="1:4">
      <c r="A177" s="68">
        <v>35</v>
      </c>
      <c r="B177" s="228" t="s">
        <v>426</v>
      </c>
      <c r="C177" s="252" t="s">
        <v>505</v>
      </c>
      <c r="D177" s="245"/>
    </row>
    <row r="178" spans="1:4">
      <c r="A178" s="230">
        <v>36</v>
      </c>
      <c r="B178" s="231" t="s">
        <v>427</v>
      </c>
      <c r="C178" s="246">
        <v>8055.165</v>
      </c>
      <c r="D178" s="247"/>
    </row>
    <row r="179" spans="1:4" ht="21">
      <c r="A179" s="240" t="s">
        <v>428</v>
      </c>
      <c r="B179" s="241"/>
      <c r="C179" s="241" t="s">
        <v>505</v>
      </c>
      <c r="D179" s="248"/>
    </row>
    <row r="180" spans="1:4">
      <c r="A180" s="68">
        <v>37</v>
      </c>
      <c r="B180" s="228" t="s">
        <v>429</v>
      </c>
      <c r="C180" s="252">
        <v>-5</v>
      </c>
      <c r="D180" s="245"/>
    </row>
    <row r="181" spans="1:4" ht="31.5">
      <c r="A181" s="68">
        <v>38</v>
      </c>
      <c r="B181" s="228" t="s">
        <v>430</v>
      </c>
      <c r="C181" s="252"/>
      <c r="D181" s="245"/>
    </row>
    <row r="182" spans="1:4" ht="31.5">
      <c r="A182" s="68">
        <v>39</v>
      </c>
      <c r="B182" s="228" t="s">
        <v>431</v>
      </c>
      <c r="C182" s="252"/>
      <c r="D182" s="245"/>
    </row>
    <row r="183" spans="1:4" ht="21">
      <c r="A183" s="68">
        <v>40</v>
      </c>
      <c r="B183" s="228" t="s">
        <v>432</v>
      </c>
      <c r="C183" s="252"/>
      <c r="D183" s="245"/>
    </row>
    <row r="184" spans="1:4">
      <c r="A184" s="68">
        <v>41</v>
      </c>
      <c r="B184" s="228" t="s">
        <v>168</v>
      </c>
      <c r="C184" s="252"/>
      <c r="D184" s="245"/>
    </row>
    <row r="185" spans="1:4">
      <c r="A185" s="68">
        <v>42</v>
      </c>
      <c r="B185" s="228" t="s">
        <v>433</v>
      </c>
      <c r="C185" s="252"/>
      <c r="D185" s="245"/>
    </row>
    <row r="186" spans="1:4">
      <c r="A186" s="68" t="s">
        <v>434</v>
      </c>
      <c r="B186" s="228" t="s">
        <v>435</v>
      </c>
      <c r="C186" s="243">
        <v>-18.620999999999999</v>
      </c>
      <c r="D186" s="245"/>
    </row>
    <row r="187" spans="1:4">
      <c r="A187" s="230">
        <v>43</v>
      </c>
      <c r="B187" s="231" t="s">
        <v>436</v>
      </c>
      <c r="C187" s="246">
        <v>-23.620999999999999</v>
      </c>
      <c r="D187" s="247"/>
    </row>
    <row r="188" spans="1:4">
      <c r="A188" s="230">
        <v>44</v>
      </c>
      <c r="B188" s="231" t="s">
        <v>437</v>
      </c>
      <c r="C188" s="246">
        <v>8031.5439999999999</v>
      </c>
      <c r="D188" s="247"/>
    </row>
    <row r="189" spans="1:4">
      <c r="A189" s="230">
        <v>45</v>
      </c>
      <c r="B189" s="231" t="s">
        <v>438</v>
      </c>
      <c r="C189" s="246">
        <v>53291.474999999999</v>
      </c>
      <c r="D189" s="247"/>
    </row>
    <row r="190" spans="1:4" ht="21">
      <c r="A190" s="240" t="s">
        <v>439</v>
      </c>
      <c r="B190" s="241"/>
      <c r="C190" s="241" t="s">
        <v>505</v>
      </c>
      <c r="D190" s="248"/>
    </row>
    <row r="191" spans="1:4">
      <c r="A191" s="68">
        <v>46</v>
      </c>
      <c r="B191" s="228" t="s">
        <v>416</v>
      </c>
      <c r="C191" s="243">
        <v>9887.3690000000006</v>
      </c>
      <c r="D191" s="244" t="s">
        <v>417</v>
      </c>
    </row>
    <row r="192" spans="1:4" ht="21">
      <c r="A192" s="68">
        <v>47</v>
      </c>
      <c r="B192" s="228" t="s">
        <v>440</v>
      </c>
      <c r="C192" s="243"/>
      <c r="D192" s="245"/>
    </row>
    <row r="193" spans="1:4">
      <c r="A193" s="68" t="s">
        <v>441</v>
      </c>
      <c r="B193" s="228" t="s">
        <v>442</v>
      </c>
      <c r="C193" s="243"/>
      <c r="D193" s="245"/>
    </row>
    <row r="194" spans="1:4">
      <c r="A194" s="68" t="s">
        <v>443</v>
      </c>
      <c r="B194" s="228" t="s">
        <v>444</v>
      </c>
      <c r="C194" s="243"/>
      <c r="D194" s="245"/>
    </row>
    <row r="195" spans="1:4" ht="21">
      <c r="A195" s="68">
        <v>48</v>
      </c>
      <c r="B195" s="228" t="s">
        <v>445</v>
      </c>
      <c r="C195" s="243">
        <v>68.305999999999997</v>
      </c>
      <c r="D195" s="245"/>
    </row>
    <row r="196" spans="1:4">
      <c r="A196" s="68">
        <v>49</v>
      </c>
      <c r="B196" s="228" t="s">
        <v>446</v>
      </c>
      <c r="C196" s="243"/>
      <c r="D196" s="245"/>
    </row>
    <row r="197" spans="1:4">
      <c r="A197" s="68">
        <v>50</v>
      </c>
      <c r="B197" s="228" t="s">
        <v>447</v>
      </c>
      <c r="C197" s="243"/>
      <c r="D197" s="245"/>
    </row>
    <row r="198" spans="1:4">
      <c r="A198" s="230">
        <v>51</v>
      </c>
      <c r="B198" s="231" t="s">
        <v>448</v>
      </c>
      <c r="C198" s="246">
        <v>9955.6749999999993</v>
      </c>
      <c r="D198" s="247"/>
    </row>
    <row r="199" spans="1:4" ht="21">
      <c r="A199" s="240" t="s">
        <v>449</v>
      </c>
      <c r="B199" s="241"/>
      <c r="C199" s="241" t="s">
        <v>505</v>
      </c>
      <c r="D199" s="248"/>
    </row>
    <row r="200" spans="1:4" ht="21">
      <c r="A200" s="68">
        <v>52</v>
      </c>
      <c r="B200" s="228" t="s">
        <v>450</v>
      </c>
      <c r="C200" s="243">
        <v>-35</v>
      </c>
      <c r="D200" s="245"/>
    </row>
    <row r="201" spans="1:4" ht="31.5">
      <c r="A201" s="68">
        <v>53</v>
      </c>
      <c r="B201" s="228" t="s">
        <v>451</v>
      </c>
      <c r="C201" s="243"/>
      <c r="D201" s="245"/>
    </row>
    <row r="202" spans="1:4" ht="31.5">
      <c r="A202" s="68">
        <v>54</v>
      </c>
      <c r="B202" s="228" t="s">
        <v>452</v>
      </c>
      <c r="C202" s="243"/>
      <c r="D202" s="245"/>
    </row>
    <row r="203" spans="1:4">
      <c r="A203" s="68" t="s">
        <v>453</v>
      </c>
      <c r="B203" s="228" t="s">
        <v>168</v>
      </c>
      <c r="C203" s="243"/>
      <c r="D203" s="245"/>
    </row>
    <row r="204" spans="1:4" ht="31.5">
      <c r="A204" s="68">
        <v>55</v>
      </c>
      <c r="B204" s="228" t="s">
        <v>454</v>
      </c>
      <c r="C204" s="243"/>
      <c r="D204" s="245"/>
    </row>
    <row r="205" spans="1:4">
      <c r="A205" s="68">
        <v>56</v>
      </c>
      <c r="B205" s="228" t="s">
        <v>168</v>
      </c>
      <c r="C205" s="243"/>
      <c r="D205" s="245"/>
    </row>
    <row r="206" spans="1:4">
      <c r="A206" s="68" t="s">
        <v>455</v>
      </c>
      <c r="B206" s="229" t="s">
        <v>456</v>
      </c>
      <c r="C206" s="243" t="s">
        <v>505</v>
      </c>
      <c r="D206" s="247"/>
    </row>
    <row r="207" spans="1:4">
      <c r="A207" s="68" t="s">
        <v>457</v>
      </c>
      <c r="B207" s="229" t="s">
        <v>458</v>
      </c>
      <c r="C207" s="246">
        <v>-18.628</v>
      </c>
      <c r="D207" s="247"/>
    </row>
    <row r="208" spans="1:4">
      <c r="A208" s="230">
        <v>57</v>
      </c>
      <c r="B208" s="232" t="s">
        <v>459</v>
      </c>
      <c r="C208" s="246">
        <v>-53.628</v>
      </c>
      <c r="D208" s="247"/>
    </row>
    <row r="209" spans="1:4">
      <c r="A209" s="230">
        <v>58</v>
      </c>
      <c r="B209" s="232" t="s">
        <v>460</v>
      </c>
      <c r="C209" s="246">
        <v>9902.0470000000005</v>
      </c>
      <c r="D209" s="247"/>
    </row>
    <row r="210" spans="1:4">
      <c r="A210" s="230">
        <v>59</v>
      </c>
      <c r="B210" s="232" t="s">
        <v>461</v>
      </c>
      <c r="C210" s="246">
        <v>63193.521999999997</v>
      </c>
      <c r="D210" s="247"/>
    </row>
    <row r="211" spans="1:4">
      <c r="A211" s="230">
        <v>60</v>
      </c>
      <c r="B211" s="232" t="s">
        <v>462</v>
      </c>
      <c r="C211" s="246">
        <v>333707.51699999999</v>
      </c>
      <c r="D211" s="247"/>
    </row>
    <row r="212" spans="1:4">
      <c r="A212" s="240" t="s">
        <v>463</v>
      </c>
      <c r="B212" s="241"/>
      <c r="C212" s="241"/>
      <c r="D212" s="248"/>
    </row>
    <row r="213" spans="1:4">
      <c r="A213" s="68">
        <v>61</v>
      </c>
      <c r="B213" s="228" t="s">
        <v>464</v>
      </c>
      <c r="C213" s="253">
        <v>0.1356</v>
      </c>
      <c r="D213" s="254"/>
    </row>
    <row r="214" spans="1:4">
      <c r="A214" s="68">
        <v>62</v>
      </c>
      <c r="B214" s="228" t="s">
        <v>466</v>
      </c>
      <c r="C214" s="253">
        <v>0.15970000000000001</v>
      </c>
      <c r="D214" s="254"/>
    </row>
    <row r="215" spans="1:4">
      <c r="A215" s="68">
        <v>63</v>
      </c>
      <c r="B215" s="228" t="s">
        <v>468</v>
      </c>
      <c r="C215" s="253">
        <v>0.18940000000000001</v>
      </c>
      <c r="D215" s="254"/>
    </row>
    <row r="216" spans="1:4">
      <c r="A216" s="68">
        <v>64</v>
      </c>
      <c r="B216" s="228" t="s">
        <v>470</v>
      </c>
      <c r="C216" s="253">
        <v>0.1076</v>
      </c>
      <c r="D216" s="254"/>
    </row>
    <row r="217" spans="1:4">
      <c r="A217" s="68">
        <v>65</v>
      </c>
      <c r="B217" s="229" t="s">
        <v>471</v>
      </c>
      <c r="C217" s="253">
        <v>2.5000000000000001E-2</v>
      </c>
      <c r="D217" s="254"/>
    </row>
    <row r="218" spans="1:4">
      <c r="A218" s="68">
        <v>66</v>
      </c>
      <c r="B218" s="229" t="s">
        <v>473</v>
      </c>
      <c r="C218" s="253">
        <v>8.3000000000000001E-3</v>
      </c>
      <c r="D218" s="254"/>
    </row>
    <row r="219" spans="1:4">
      <c r="A219" s="68">
        <v>67</v>
      </c>
      <c r="B219" s="229" t="s">
        <v>475</v>
      </c>
      <c r="C219" s="253">
        <v>0</v>
      </c>
      <c r="D219" s="254"/>
    </row>
    <row r="220" spans="1:4" ht="21">
      <c r="A220" s="68" t="s">
        <v>477</v>
      </c>
      <c r="B220" s="228" t="s">
        <v>478</v>
      </c>
      <c r="C220" s="253">
        <v>0.02</v>
      </c>
      <c r="D220" s="254"/>
    </row>
    <row r="221" spans="1:4">
      <c r="A221" s="68" t="s">
        <v>480</v>
      </c>
      <c r="B221" s="228" t="s">
        <v>481</v>
      </c>
      <c r="C221" s="253">
        <v>9.2999999999999992E-3</v>
      </c>
      <c r="D221" s="254"/>
    </row>
    <row r="222" spans="1:4" ht="21">
      <c r="A222" s="68">
        <v>68</v>
      </c>
      <c r="B222" s="231" t="s">
        <v>483</v>
      </c>
      <c r="C222" s="255">
        <v>8.1299999999999997E-2</v>
      </c>
      <c r="D222" s="254"/>
    </row>
    <row r="223" spans="1:4">
      <c r="A223" s="240" t="s">
        <v>485</v>
      </c>
      <c r="B223" s="241"/>
      <c r="C223" s="241"/>
      <c r="D223" s="248"/>
    </row>
    <row r="224" spans="1:4" ht="12">
      <c r="A224" s="68">
        <v>69</v>
      </c>
      <c r="B224" s="256" t="s">
        <v>486</v>
      </c>
      <c r="C224" s="257"/>
      <c r="D224" s="229"/>
    </row>
    <row r="225" spans="1:4" ht="12">
      <c r="A225" s="68">
        <v>70</v>
      </c>
      <c r="B225" s="256" t="s">
        <v>486</v>
      </c>
      <c r="C225" s="257"/>
      <c r="D225" s="229"/>
    </row>
    <row r="226" spans="1:4" ht="12">
      <c r="A226" s="68">
        <v>71</v>
      </c>
      <c r="B226" s="256" t="s">
        <v>486</v>
      </c>
      <c r="C226" s="257"/>
      <c r="D226" s="229"/>
    </row>
    <row r="227" spans="1:4">
      <c r="A227" s="240" t="s">
        <v>487</v>
      </c>
      <c r="B227" s="241"/>
      <c r="C227" s="241"/>
      <c r="D227" s="248"/>
    </row>
    <row r="228" spans="1:4" ht="31.5">
      <c r="A228" s="235">
        <v>72</v>
      </c>
      <c r="B228" s="258" t="s">
        <v>488</v>
      </c>
      <c r="C228" s="243">
        <v>1841.5339289999999</v>
      </c>
      <c r="D228" s="244"/>
    </row>
    <row r="229" spans="1:4" ht="31.5">
      <c r="A229" s="68">
        <v>73</v>
      </c>
      <c r="B229" s="228" t="s">
        <v>489</v>
      </c>
      <c r="C229" s="243">
        <v>3826.694035</v>
      </c>
      <c r="D229" s="245"/>
    </row>
    <row r="230" spans="1:4">
      <c r="A230" s="68">
        <v>74</v>
      </c>
      <c r="B230" s="228" t="s">
        <v>168</v>
      </c>
      <c r="C230" s="243"/>
      <c r="D230" s="245"/>
    </row>
    <row r="231" spans="1:4" ht="21">
      <c r="A231" s="68">
        <v>75</v>
      </c>
      <c r="B231" s="228" t="s">
        <v>490</v>
      </c>
      <c r="C231" s="243">
        <v>665.24099999999999</v>
      </c>
      <c r="D231" s="245"/>
    </row>
    <row r="232" spans="1:4">
      <c r="A232" s="240" t="s">
        <v>491</v>
      </c>
      <c r="B232" s="241"/>
      <c r="C232" s="248"/>
      <c r="D232" s="248"/>
    </row>
    <row r="233" spans="1:4" ht="21">
      <c r="A233" s="68">
        <v>76</v>
      </c>
      <c r="B233" s="228" t="s">
        <v>492</v>
      </c>
      <c r="C233" s="243"/>
      <c r="D233" s="245"/>
    </row>
    <row r="234" spans="1:4">
      <c r="A234" s="68">
        <v>77</v>
      </c>
      <c r="B234" s="228" t="s">
        <v>493</v>
      </c>
      <c r="C234" s="243">
        <v>355.37868309999999</v>
      </c>
      <c r="D234" s="245"/>
    </row>
    <row r="235" spans="1:4" ht="21">
      <c r="A235" s="68">
        <v>78</v>
      </c>
      <c r="B235" s="228" t="s">
        <v>494</v>
      </c>
      <c r="C235" s="243"/>
      <c r="D235" s="245"/>
    </row>
    <row r="236" spans="1:4">
      <c r="A236" s="68">
        <v>79</v>
      </c>
      <c r="B236" s="228" t="s">
        <v>495</v>
      </c>
      <c r="C236" s="243">
        <v>1473.9615429999999</v>
      </c>
      <c r="D236" s="245"/>
    </row>
    <row r="237" spans="1:4" ht="21">
      <c r="A237" s="240" t="s">
        <v>496</v>
      </c>
      <c r="B237" s="241"/>
      <c r="C237" s="241"/>
      <c r="D237" s="259"/>
    </row>
    <row r="238" spans="1:4">
      <c r="A238" s="68">
        <v>80</v>
      </c>
      <c r="B238" s="228" t="s">
        <v>497</v>
      </c>
      <c r="C238" s="260"/>
      <c r="D238" s="261"/>
    </row>
    <row r="239" spans="1:4">
      <c r="A239" s="68">
        <v>81</v>
      </c>
      <c r="B239" s="228" t="s">
        <v>498</v>
      </c>
      <c r="C239" s="260"/>
      <c r="D239" s="261"/>
    </row>
    <row r="240" spans="1:4">
      <c r="A240" s="68">
        <v>82</v>
      </c>
      <c r="B240" s="228" t="s">
        <v>499</v>
      </c>
      <c r="C240" s="252"/>
      <c r="D240" s="245"/>
    </row>
    <row r="241" spans="1:4">
      <c r="A241" s="68">
        <v>83</v>
      </c>
      <c r="B241" s="228" t="s">
        <v>500</v>
      </c>
      <c r="C241" s="262"/>
      <c r="D241" s="263"/>
    </row>
    <row r="242" spans="1:4">
      <c r="A242" s="68">
        <v>84</v>
      </c>
      <c r="B242" s="228" t="s">
        <v>501</v>
      </c>
      <c r="C242" s="252"/>
      <c r="D242" s="245"/>
    </row>
    <row r="243" spans="1:4">
      <c r="A243" s="68">
        <v>85</v>
      </c>
      <c r="B243" s="228" t="s">
        <v>502</v>
      </c>
      <c r="C243" s="264"/>
      <c r="D243" s="265"/>
    </row>
  </sheetData>
  <mergeCells count="17">
    <mergeCell ref="D104:D106"/>
    <mergeCell ref="A75:D75"/>
    <mergeCell ref="C104:C105"/>
    <mergeCell ref="A2:B2"/>
    <mergeCell ref="A126:B126"/>
    <mergeCell ref="A4:D4"/>
    <mergeCell ref="A14:D14"/>
    <mergeCell ref="A45:D45"/>
    <mergeCell ref="A55:D55"/>
    <mergeCell ref="A66:D66"/>
    <mergeCell ref="A110:D110"/>
    <mergeCell ref="A115:D115"/>
    <mergeCell ref="A88:D88"/>
    <mergeCell ref="A99:D99"/>
    <mergeCell ref="A103:D103"/>
    <mergeCell ref="A104:A106"/>
    <mergeCell ref="B104:B106"/>
  </mergeCells>
  <hyperlinks>
    <hyperlink ref="F1" location="Index!A1" display="Index" xr:uid="{09B82AAC-4E3C-4B3F-9200-D769609B074A}"/>
  </hyperlinks>
  <pageMargins left="0.23622047244094491" right="0.23622047244094491" top="0.74803149606299213" bottom="0.74803149606299213" header="0.31496062992125984" footer="0.31496062992125984"/>
  <pageSetup paperSize="9" scale="29" orientation="portrait" r:id="rId1"/>
  <headerFooter>
    <oddHeader>&amp;CEN</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EB11-3DC5-46E0-B994-B3FB19CD73CF}">
  <sheetPr>
    <pageSetUpPr fitToPage="1"/>
  </sheetPr>
  <dimension ref="A1:G38"/>
  <sheetViews>
    <sheetView showGridLines="0" zoomScaleNormal="100" zoomScalePageLayoutView="90" workbookViewId="0">
      <selection activeCell="D43" sqref="D43"/>
    </sheetView>
  </sheetViews>
  <sheetFormatPr defaultColWidth="9" defaultRowHeight="10.5"/>
  <cols>
    <col min="1" max="1" width="9" style="2"/>
    <col min="2" max="2" width="53" style="2" customWidth="1"/>
    <col min="3" max="5" width="17.1796875" style="2" customWidth="1"/>
    <col min="6" max="16384" width="9" style="2"/>
  </cols>
  <sheetData>
    <row r="1" spans="1:7">
      <c r="A1" s="11" t="s">
        <v>506</v>
      </c>
      <c r="B1" s="11"/>
      <c r="C1" s="11"/>
      <c r="D1" s="11"/>
      <c r="E1" s="11"/>
      <c r="G1" s="11" t="s">
        <v>143</v>
      </c>
    </row>
    <row r="2" spans="1:7">
      <c r="C2" s="21" t="s">
        <v>146</v>
      </c>
      <c r="D2" s="21" t="s">
        <v>147</v>
      </c>
      <c r="E2" s="21" t="s">
        <v>148</v>
      </c>
    </row>
    <row r="3" spans="1:7" ht="31.5">
      <c r="B3" s="236"/>
      <c r="C3" s="83" t="s">
        <v>507</v>
      </c>
      <c r="D3" s="83" t="s">
        <v>508</v>
      </c>
      <c r="E3" s="83" t="s">
        <v>509</v>
      </c>
    </row>
    <row r="4" spans="1:7">
      <c r="B4" s="236"/>
      <c r="C4" s="239" t="s">
        <v>296</v>
      </c>
      <c r="D4" s="239" t="s">
        <v>503</v>
      </c>
      <c r="E4" s="83"/>
    </row>
    <row r="5" spans="1:7">
      <c r="A5" s="1062" t="s">
        <v>510</v>
      </c>
      <c r="B5" s="1063"/>
      <c r="C5" s="1063"/>
      <c r="D5" s="1063"/>
      <c r="E5" s="1064"/>
    </row>
    <row r="6" spans="1:7">
      <c r="A6" s="47">
        <v>1</v>
      </c>
      <c r="B6" s="22" t="s">
        <v>511</v>
      </c>
      <c r="C6" s="243">
        <v>75565.394</v>
      </c>
      <c r="D6" s="243">
        <v>70353</v>
      </c>
      <c r="E6" s="21"/>
    </row>
    <row r="7" spans="1:7">
      <c r="A7" s="47">
        <v>2</v>
      </c>
      <c r="B7" s="22" t="s">
        <v>512</v>
      </c>
      <c r="C7" s="243">
        <v>50079.565000000002</v>
      </c>
      <c r="D7" s="243">
        <v>21770</v>
      </c>
      <c r="E7" s="21"/>
    </row>
    <row r="8" spans="1:7">
      <c r="A8" s="47">
        <v>3</v>
      </c>
      <c r="B8" s="22" t="s">
        <v>513</v>
      </c>
      <c r="C8" s="243">
        <v>152485.58199999999</v>
      </c>
      <c r="D8" s="243">
        <v>137580</v>
      </c>
      <c r="E8" s="21"/>
    </row>
    <row r="9" spans="1:7">
      <c r="A9" s="47">
        <v>4</v>
      </c>
      <c r="B9" s="22" t="s">
        <v>514</v>
      </c>
      <c r="C9" s="243">
        <v>49845.883000000002</v>
      </c>
      <c r="D9" s="243">
        <v>46389</v>
      </c>
      <c r="E9" s="21"/>
    </row>
    <row r="10" spans="1:7">
      <c r="A10" s="47">
        <v>5</v>
      </c>
      <c r="B10" s="22" t="s">
        <v>515</v>
      </c>
      <c r="C10" s="243">
        <v>53804.762000000002</v>
      </c>
      <c r="D10" s="243">
        <v>50273</v>
      </c>
      <c r="E10" s="21"/>
    </row>
    <row r="11" spans="1:7">
      <c r="A11" s="47">
        <v>6</v>
      </c>
      <c r="B11" s="22" t="s">
        <v>516</v>
      </c>
      <c r="C11" s="243">
        <v>688892.55500000005</v>
      </c>
      <c r="D11" s="243">
        <v>680233</v>
      </c>
      <c r="E11" s="21"/>
    </row>
    <row r="12" spans="1:7">
      <c r="A12" s="47">
        <v>7</v>
      </c>
      <c r="B12" s="22" t="s">
        <v>517</v>
      </c>
      <c r="C12" s="243">
        <v>1535.5840000000001</v>
      </c>
      <c r="D12" s="243">
        <v>1679</v>
      </c>
      <c r="E12" s="21"/>
    </row>
    <row r="13" spans="1:7">
      <c r="A13" s="47">
        <v>8</v>
      </c>
      <c r="B13" s="22" t="s">
        <v>518</v>
      </c>
      <c r="C13" s="243">
        <v>2417.5079999999998</v>
      </c>
      <c r="D13" s="243">
        <v>2434</v>
      </c>
      <c r="E13" s="21"/>
    </row>
    <row r="14" spans="1:7">
      <c r="A14" s="47">
        <v>9</v>
      </c>
      <c r="B14" s="22" t="s">
        <v>519</v>
      </c>
      <c r="C14" s="243">
        <v>1409.171</v>
      </c>
      <c r="D14" s="243">
        <v>1334</v>
      </c>
      <c r="E14" s="21" t="s">
        <v>520</v>
      </c>
    </row>
    <row r="15" spans="1:7">
      <c r="A15" s="47">
        <v>10</v>
      </c>
      <c r="B15" s="22" t="s">
        <v>521</v>
      </c>
      <c r="C15" s="243">
        <v>489.209</v>
      </c>
      <c r="D15" s="243">
        <v>485</v>
      </c>
      <c r="E15" s="21"/>
    </row>
    <row r="16" spans="1:7">
      <c r="A16" s="47">
        <v>11</v>
      </c>
      <c r="B16" s="22" t="s">
        <v>522</v>
      </c>
      <c r="C16" s="243">
        <v>949.11900000000003</v>
      </c>
      <c r="D16" s="243">
        <v>1069</v>
      </c>
      <c r="E16" s="21" t="s">
        <v>523</v>
      </c>
    </row>
    <row r="17" spans="1:5">
      <c r="A17" s="47">
        <v>12</v>
      </c>
      <c r="B17" s="22" t="s">
        <v>524</v>
      </c>
      <c r="C17" s="243">
        <v>9285.4240000000009</v>
      </c>
      <c r="D17" s="243">
        <v>6945</v>
      </c>
      <c r="E17" s="21"/>
    </row>
    <row r="18" spans="1:5">
      <c r="A18" s="47">
        <v>13</v>
      </c>
      <c r="B18" s="22" t="s">
        <v>525</v>
      </c>
      <c r="C18" s="243"/>
      <c r="D18" s="243"/>
      <c r="E18" s="21"/>
    </row>
    <row r="19" spans="1:5">
      <c r="A19" s="47">
        <v>14</v>
      </c>
      <c r="B19" s="238" t="s">
        <v>526</v>
      </c>
      <c r="C19" s="246">
        <v>1086759.7560000001</v>
      </c>
      <c r="D19" s="246">
        <v>1020545</v>
      </c>
      <c r="E19" s="21"/>
    </row>
    <row r="20" spans="1:5">
      <c r="A20" s="1062" t="s">
        <v>527</v>
      </c>
      <c r="B20" s="1063"/>
      <c r="C20" s="1063"/>
      <c r="D20" s="1063"/>
      <c r="E20" s="1064"/>
    </row>
    <row r="21" spans="1:5">
      <c r="A21" s="47">
        <v>15</v>
      </c>
      <c r="B21" s="22" t="s">
        <v>528</v>
      </c>
      <c r="C21" s="243">
        <v>20890.57</v>
      </c>
      <c r="D21" s="243">
        <v>16723</v>
      </c>
      <c r="E21" s="21"/>
    </row>
    <row r="22" spans="1:5">
      <c r="A22" s="47">
        <v>16</v>
      </c>
      <c r="B22" s="22" t="s">
        <v>529</v>
      </c>
      <c r="C22" s="243">
        <v>738078.85100000002</v>
      </c>
      <c r="D22" s="243">
        <v>691661</v>
      </c>
      <c r="E22" s="21"/>
    </row>
    <row r="23" spans="1:5">
      <c r="A23" s="47">
        <v>17</v>
      </c>
      <c r="B23" s="22" t="s">
        <v>530</v>
      </c>
      <c r="C23" s="243">
        <v>93523.827999999994</v>
      </c>
      <c r="D23" s="243">
        <v>86900</v>
      </c>
      <c r="E23" s="21"/>
    </row>
    <row r="24" spans="1:5">
      <c r="A24" s="47">
        <v>18</v>
      </c>
      <c r="B24" s="22" t="s">
        <v>531</v>
      </c>
      <c r="C24" s="243">
        <v>358.56599999999997</v>
      </c>
      <c r="D24" s="243">
        <v>276</v>
      </c>
      <c r="E24" s="21"/>
    </row>
    <row r="25" spans="1:5">
      <c r="A25" s="47">
        <v>19</v>
      </c>
      <c r="B25" s="22" t="s">
        <v>532</v>
      </c>
      <c r="C25" s="243">
        <v>309.75099999999998</v>
      </c>
      <c r="D25" s="243">
        <v>287</v>
      </c>
      <c r="E25" s="21"/>
    </row>
    <row r="26" spans="1:5">
      <c r="A26" s="47">
        <v>20</v>
      </c>
      <c r="B26" s="22" t="s">
        <v>533</v>
      </c>
      <c r="C26" s="243">
        <v>765.47799999999995</v>
      </c>
      <c r="D26" s="243">
        <v>774</v>
      </c>
      <c r="E26" s="21"/>
    </row>
    <row r="27" spans="1:5">
      <c r="A27" s="47">
        <v>21</v>
      </c>
      <c r="B27" s="22" t="s">
        <v>534</v>
      </c>
      <c r="C27" s="243">
        <v>15104.405000000001</v>
      </c>
      <c r="D27" s="243">
        <v>12369</v>
      </c>
      <c r="E27" s="21"/>
    </row>
    <row r="28" spans="1:5">
      <c r="A28" s="47">
        <v>22</v>
      </c>
      <c r="B28" s="22" t="s">
        <v>535</v>
      </c>
      <c r="C28" s="243"/>
      <c r="D28" s="243"/>
      <c r="E28" s="21"/>
    </row>
    <row r="29" spans="1:5">
      <c r="A29" s="47">
        <v>23</v>
      </c>
      <c r="B29" s="22" t="s">
        <v>536</v>
      </c>
      <c r="C29" s="243">
        <v>151016.20199999999</v>
      </c>
      <c r="D29" s="243">
        <v>142367</v>
      </c>
      <c r="E29" s="21"/>
    </row>
    <row r="30" spans="1:5">
      <c r="A30" s="47">
        <v>24</v>
      </c>
      <c r="B30" s="22" t="s">
        <v>537</v>
      </c>
      <c r="C30" s="243">
        <v>16566.058000000001</v>
      </c>
      <c r="D30" s="243">
        <v>17878</v>
      </c>
      <c r="E30" s="21" t="s">
        <v>538</v>
      </c>
    </row>
    <row r="31" spans="1:5">
      <c r="A31" s="47">
        <v>25</v>
      </c>
      <c r="B31" s="238" t="s">
        <v>539</v>
      </c>
      <c r="C31" s="246">
        <v>1036613.709</v>
      </c>
      <c r="D31" s="246">
        <v>969236</v>
      </c>
      <c r="E31" s="21"/>
    </row>
    <row r="32" spans="1:5">
      <c r="A32" s="1062" t="s">
        <v>540</v>
      </c>
      <c r="B32" s="1063"/>
      <c r="C32" s="1063"/>
      <c r="D32" s="1063"/>
      <c r="E32" s="1064"/>
    </row>
    <row r="33" spans="1:5">
      <c r="A33" s="47">
        <v>26</v>
      </c>
      <c r="B33" s="22" t="s">
        <v>541</v>
      </c>
      <c r="C33" s="243">
        <v>17147.870999999999</v>
      </c>
      <c r="D33" s="243">
        <v>17148</v>
      </c>
      <c r="E33" s="21" t="s">
        <v>542</v>
      </c>
    </row>
    <row r="34" spans="1:5">
      <c r="A34" s="47">
        <v>27</v>
      </c>
      <c r="B34" s="237" t="s">
        <v>543</v>
      </c>
      <c r="C34" s="243">
        <v>-3157.57</v>
      </c>
      <c r="D34" s="243">
        <v>-812</v>
      </c>
      <c r="E34" s="21"/>
    </row>
    <row r="35" spans="1:5">
      <c r="A35" s="47">
        <v>28</v>
      </c>
      <c r="B35" s="237" t="s">
        <v>544</v>
      </c>
      <c r="C35" s="243">
        <v>35124.561000000002</v>
      </c>
      <c r="D35" s="243">
        <v>33978</v>
      </c>
      <c r="E35" s="21" t="s">
        <v>545</v>
      </c>
    </row>
    <row r="36" spans="1:5">
      <c r="A36" s="47">
        <v>29</v>
      </c>
      <c r="B36" s="22" t="s">
        <v>546</v>
      </c>
      <c r="C36" s="243">
        <v>49114.862000000001</v>
      </c>
      <c r="D36" s="243">
        <v>50314</v>
      </c>
      <c r="E36" s="21"/>
    </row>
    <row r="37" spans="1:5">
      <c r="A37" s="47">
        <v>30</v>
      </c>
      <c r="B37" s="22" t="s">
        <v>547</v>
      </c>
      <c r="C37" s="243">
        <v>1031.1849999999999</v>
      </c>
      <c r="D37" s="243">
        <v>995</v>
      </c>
      <c r="E37" s="21"/>
    </row>
    <row r="38" spans="1:5">
      <c r="A38" s="47">
        <v>31</v>
      </c>
      <c r="B38" s="238" t="s">
        <v>548</v>
      </c>
      <c r="C38" s="243">
        <v>50146.046999999999</v>
      </c>
      <c r="D38" s="243">
        <v>51309</v>
      </c>
      <c r="E38" s="21"/>
    </row>
  </sheetData>
  <mergeCells count="3">
    <mergeCell ref="A5:E5"/>
    <mergeCell ref="A20:E20"/>
    <mergeCell ref="A32:E32"/>
  </mergeCells>
  <hyperlinks>
    <hyperlink ref="G1" location="Index!A1" display="Index" xr:uid="{08D3E021-DC5C-4195-B0D8-9D229AF0FA00}"/>
  </hyperlinks>
  <pageMargins left="0.7" right="0.7" top="0.75" bottom="0.75" header="0.3" footer="0.3"/>
  <pageSetup paperSize="9" scale="52" orientation="portrait" r:id="rId1"/>
  <headerFooter>
    <oddHeader>&amp;CEN</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2F105DCB831B4C86FF4CFDC4E33046" ma:contentTypeVersion="22" ma:contentTypeDescription="Create a new document." ma:contentTypeScope="" ma:versionID="55df6ed955eea5a8f01dbbd839a490f5">
  <xsd:schema xmlns:xsd="http://www.w3.org/2001/XMLSchema" xmlns:xs="http://www.w3.org/2001/XMLSchema" xmlns:p="http://schemas.microsoft.com/office/2006/metadata/properties" xmlns:ns2="e5bc95b1-6492-4701-9034-c573434767d6" xmlns:ns3="f5aaf3e8-c517-4692-be06-7420d1910999" targetNamespace="http://schemas.microsoft.com/office/2006/metadata/properties" ma:root="true" ma:fieldsID="5f6abde8a4b4d7eae2e59d9bbff7075b" ns2:_="" ns3:_="">
    <xsd:import namespace="e5bc95b1-6492-4701-9034-c573434767d6"/>
    <xsd:import namespace="f5aaf3e8-c517-4692-be06-7420d19109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c95b1-6492-4701-9034-c57343476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af3e8-c517-4692-be06-7420d191099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4457c8e-735a-40c6-9b12-adcfbec2f38b}" ma:internalName="TaxCatchAll" ma:showField="CatchAllData" ma:web="f5aaf3e8-c517-4692-be06-7420d1910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aaf3e8-c517-4692-be06-7420d1910999"/>
    <lcf76f155ced4ddcb4097134ff3c332f xmlns="e5bc95b1-6492-4701-9034-c573434767d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FD8CD9-CA1C-44F5-B6A8-3A47ABB68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c95b1-6492-4701-9034-c573434767d6"/>
    <ds:schemaRef ds:uri="f5aaf3e8-c517-4692-be06-7420d1910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323DB-EE76-4F6A-A7D1-DB24162514AA}">
  <ds:schemaRefs>
    <ds:schemaRef ds:uri="f5aaf3e8-c517-4692-be06-7420d1910999"/>
    <ds:schemaRef ds:uri="http://purl.org/dc/dcmitype/"/>
    <ds:schemaRef ds:uri="http://purl.org/dc/elements/1.1/"/>
    <ds:schemaRef ds:uri="http://purl.org/dc/terms/"/>
    <ds:schemaRef ds:uri="e5bc95b1-6492-4701-9034-c573434767d6"/>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E84B586-1B8A-4CFD-814C-293F031A99F9}">
  <ds:schemaRefs>
    <ds:schemaRef ds:uri="http://schemas.microsoft.com/sharepoint/v3/contenttype/forms"/>
  </ds:schemaRefs>
</ds:datastoreItem>
</file>

<file path=docMetadata/LabelInfo.xml><?xml version="1.0" encoding="utf-8"?>
<clbl:labelList xmlns:clbl="http://schemas.microsoft.com/office/2020/mipLabelMetadata">
  <clbl:label id="{587b6ea1-3db9-4fe1-a9d7-85d4c64ce5cc}" enabled="0" method="" siteId="{587b6ea1-3db9-4fe1-a9d7-85d4c64ce5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12</vt:i4>
      </vt:variant>
    </vt:vector>
  </HeadingPairs>
  <TitlesOfParts>
    <vt:vector size="74" baseType="lpstr">
      <vt:lpstr>Index</vt:lpstr>
      <vt:lpstr>Disclaimer</vt:lpstr>
      <vt:lpstr>OV1</vt:lpstr>
      <vt:lpstr>KM1</vt:lpstr>
      <vt:lpstr>KM2</vt:lpstr>
      <vt:lpstr>CMS1</vt:lpstr>
      <vt:lpstr>CMS2</vt:lpstr>
      <vt:lpstr>CC1</vt:lpstr>
      <vt:lpstr>CC2 </vt:lpstr>
      <vt:lpstr>CCyB1</vt:lpstr>
      <vt:lpstr>CCyB2</vt:lpstr>
      <vt:lpstr>LR1</vt:lpstr>
      <vt:lpstr>LR2</vt:lpstr>
      <vt:lpstr>LR3</vt:lpstr>
      <vt:lpstr>TLAC1</vt:lpstr>
      <vt:lpstr>TLAC3</vt:lpstr>
      <vt:lpstr>CQ1</vt:lpstr>
      <vt:lpstr>CQ4</vt:lpstr>
      <vt:lpstr>CQ5</vt:lpstr>
      <vt:lpstr>CQ7</vt:lpstr>
      <vt:lpstr>CR1</vt:lpstr>
      <vt:lpstr>CR1-A</vt:lpstr>
      <vt:lpstr>CR2</vt:lpstr>
      <vt:lpstr>CR3</vt:lpstr>
      <vt:lpstr>CR4</vt:lpstr>
      <vt:lpstr>CR5</vt:lpstr>
      <vt:lpstr>CR6</vt:lpstr>
      <vt:lpstr>CR7</vt:lpstr>
      <vt:lpstr>CR7-A</vt:lpstr>
      <vt:lpstr>CR8</vt:lpstr>
      <vt:lpstr>CR10.5</vt:lpstr>
      <vt:lpstr>CCR1</vt:lpstr>
      <vt:lpstr>CCR3</vt:lpstr>
      <vt:lpstr>CCR4</vt:lpstr>
      <vt:lpstr>CCR5</vt:lpstr>
      <vt:lpstr>CCR6</vt:lpstr>
      <vt:lpstr>CCR8</vt:lpstr>
      <vt:lpstr>SEC1</vt:lpstr>
      <vt:lpstr>SEC3</vt:lpstr>
      <vt:lpstr>SEC4</vt:lpstr>
      <vt:lpstr>SEC5</vt:lpstr>
      <vt:lpstr>MR1</vt:lpstr>
      <vt:lpstr>MR2-A</vt:lpstr>
      <vt:lpstr>MR2-B</vt:lpstr>
      <vt:lpstr>MR3</vt:lpstr>
      <vt:lpstr>MR4</vt:lpstr>
      <vt:lpstr>IRRBB1</vt:lpstr>
      <vt:lpstr>LIQ1</vt:lpstr>
      <vt:lpstr>LIQB</vt:lpstr>
      <vt:lpstr>LIQ2</vt:lpstr>
      <vt:lpstr>CVA4</vt:lpstr>
      <vt:lpstr>ESG-E</vt:lpstr>
      <vt:lpstr>ESG-S</vt:lpstr>
      <vt:lpstr>ESG-G</vt:lpstr>
      <vt:lpstr>ESG1</vt:lpstr>
      <vt:lpstr>ESG2</vt:lpstr>
      <vt:lpstr>ESG3</vt:lpstr>
      <vt:lpstr>ESG4</vt:lpstr>
      <vt:lpstr>ESG5</vt:lpstr>
      <vt:lpstr>ESG5 (BE)</vt:lpstr>
      <vt:lpstr>ESG5 (NL)</vt:lpstr>
      <vt:lpstr>ESG5 (DE)</vt:lpstr>
      <vt:lpstr>'CC1'!Print_Area</vt:lpstr>
      <vt:lpstr>'CR3'!Print_Area</vt:lpstr>
      <vt:lpstr>'CR7'!Print_Area</vt:lpstr>
      <vt:lpstr>'KM1'!Print_Area</vt:lpstr>
      <vt:lpstr>'KM2'!Print_Area</vt:lpstr>
      <vt:lpstr>'LR1'!Print_Area</vt:lpstr>
      <vt:lpstr>'LR2'!Print_Area</vt:lpstr>
      <vt:lpstr>'LR3'!Print_Area</vt:lpstr>
      <vt:lpstr>'SEC5'!Print_Area</vt:lpstr>
      <vt:lpstr>TLAC1!Print_Area</vt:lpstr>
      <vt:lpstr>TLAC3!Print_Area</vt:lpstr>
      <vt:lpstr>'CC1'!Print_Titles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Kakunze, O. (Olivier)</dc:creator>
  <cp:keywords/>
  <dc:description/>
  <cp:lastModifiedBy>Kakunze, O. (Olivier)</cp:lastModifiedBy>
  <cp:revision/>
  <dcterms:created xsi:type="dcterms:W3CDTF">2025-04-15T08:41:32Z</dcterms:created>
  <dcterms:modified xsi:type="dcterms:W3CDTF">2025-09-08T08:37:00Z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0x010100E02F105DCB831B4C86FF4CFDC4E33046</vt:lpwstr>
  </property>
  <property fmtid="{D5CDD505-2E9C-101B-9397-08002B2CF9AE}" pid="5" name="MediaServiceImageTags">
    <vt:lpwstr/>
  </property>
</Properties>
</file>