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<sst xmlns="http://schemas.openxmlformats.org/spreadsheetml/2006/main" count="3960" uniqueCount="2819">
  <si>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</si>
  <si>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</si>
  <si>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</si>
  <si>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</si>
  <si>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</si>
  <si>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</si>
  <si>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</si>
  <si>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</si>
  <si>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</si>
  <si>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</si>
  <si>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</si>
  <si>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</si>
  <si>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</si>
  <si>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</si>
  <si>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</si>
  <si>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</si>
  <si>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</si>
  <si>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</si>
  <si>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</si>
  <si>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</si>
  <si>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</si>
  <si>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</si>
  <si>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</si>
  <si>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</si>
  <si>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</si>
  <si>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</si>
  <si>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</si>
  <si>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</si>
  <si>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</si>
  <si>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</si>
  <si>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</si>
  <si>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</si>
  <si>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</si>
  <si>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</si>
  <si>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</si>
  <si>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</si>
  <si>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</si>
  <si>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</si>
  <si>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</si>
  <si>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</si>
  <si>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</si>
  <si>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</si>
  <si>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</si>
  <si>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</si>
  <si>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</si>
  <si>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</si>
  <si>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</si>
  <si>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</si>
  <si>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</si>
  <si>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</si>
  <si>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</si>
  <si>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</si>
  <si>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</si>
  <si>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</si>
  <si>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</si>
  <si>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</si>
  <si>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</si>
  <si>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</si>
  <si>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</si>
  <si>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</si>
  <si>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</si>
  <si>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</si>
  <si>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</si>
  <si>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</si>
  <si>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</si>
  <si>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</si>
  <si>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</si>
  <si>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</si>
  <si>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</si>
  <si>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</si>
  <si>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</si>
  <si>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</si>
  <si>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</si>
  <si>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</si>
  <si>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</si>
  <si>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</si>
  <si>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</si>
  <si>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</si>
  <si>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</si>
  <si>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</si>
  <si>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</si>
  <si>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</si>
  <si>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</si>
  <si>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</si>
  <si>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</si>
  <si>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</si>
  <si>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</si>
  <si>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</si>
  <si>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</si>
  <si>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</si>
  <si>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</si>
  <si>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</si>
  <si>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</si>
  <si>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</si>
  <si>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</si>
  <si>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</si>
  <si>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</si>
  <si>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</si>
  <si>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</si>
  <si>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</si>
  <si>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</si>
  <si>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</si>
  <si>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</si>
  <si>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</si>
  <si>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</si>
  <si>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</si>
  <si>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</si>
  <si>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</si>
  <si>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</si>
  <si>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</si>
  <si>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</si>
  <si>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</si>
  <si>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</si>
  <si>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</si>
  <si>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</si>
  <si>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</si>
  <si>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</si>
  <si>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</si>
  <si>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</si>
  <si>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</si>
  <si>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</si>
  <si>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</si>
  <si>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</si>
  <si>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</si>
  <si>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</si>
  <si>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</si>
  <si>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</si>
  <si>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</si>
  <si>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</si>
  <si>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</si>
  <si>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</si>
  <si>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</si>
  <si>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</si>
  <si>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</si>
  <si>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</si>
  <si>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</si>
  <si>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</si>
  <si>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</si>
  <si>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</si>
  <si>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</si>
  <si>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</si>
  <si>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</si>
  <si>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</si>
  <si>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</si>
  <si>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</si>
  <si>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</si>
  <si>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</si>
  <si>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</si>
  <si>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</si>
  <si>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</si>
  <si>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</si>
  <si>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</si>
  <si>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</si>
  <si>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</si>
  <si>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</si>
  <si>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</si>
  <si>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</si>
  <si>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</si>
  <si>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</si>
  <si>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</si>
  <si>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</si>
  <si>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</si>
  <si>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</si>
  <si>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</si>
  <si>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</si>
  <si>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</si>
  <si>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</si>
  <si>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</si>
  <si>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</si>
  <si>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</si>
  <si>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</si>
  <si>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</si>
  <si>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</si>
  <si>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</si>
  <si>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</si>
  <si>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</si>
  <si>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</si>
  <si>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</si>
  <si>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</si>
  <si>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</si>
  <si>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</si>
  <si>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</si>
  <si>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</si>
  <si>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</si>
  <si>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</si>
  <si>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</si>
  <si>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</si>
  <si>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</si>
  <si>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</si>
  <si>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</si>
  <si>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</si>
  <si>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</si>
  <si>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</si>
  <si>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</si>
  <si>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</si>
  <si>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</si>
  <si>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</si>
  <si>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</si>
  <si>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</si>
  <si>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</si>
  <si>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</si>
  <si>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</si>
  <si>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</si>
  <si>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</si>
  <si>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</si>
  <si>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</si>
  <si>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</si>
  <si>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</si>
  <si>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</si>
  <si>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</si>
  <si>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</si>
  <si>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</si>
  <si>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</si>
  <si>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</si>
  <si>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</si>
  <si>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</si>
  <si>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</si>
  <si>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</si>
  <si>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</si>
  <si>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</si>
  <si>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</si>
  <si>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</si>
  <si>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</si>
  <si>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</si>
  <si>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</si>
  <si>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</si>
  <si>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</si>
  <si>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</si>
  <si>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</si>
  <si>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</si>
  <si>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</si>
  <si>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</si>
  <si>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</si>
  <si>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</si>
  <si>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</si>
  <si>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</si>
  <si>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</si>
  <si>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</si>
  <si>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</si>
  <si>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</si>
  <si>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</si>
  <si>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</si>
  <si>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</si>
  <si>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</si>
  <si>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</si>
  <si>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</si>
  <si>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</si>
  <si>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</si>
  <si>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</si>
  <si>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</si>
  <si>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</si>
  <si>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</si>
  <si>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</si>
  <si>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</si>
  <si>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</si>
  <si>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</si>
  <si>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</si>
  <si>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</si>
  <si>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</si>
  <si>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</si>
  <si>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</si>
  <si>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</si>
  <si>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</si>
  <si>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</si>
  <si>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</si>
  <si>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</si>
  <si>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</si>
  <si>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</si>
  <si>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</si>
  <si>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</si>
  <si>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</si>
  <si>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</si>
  <si>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</si>
  <si>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</si>
  <si>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</si>
  <si>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</si>
  <si>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</si>
  <si>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</si>
  <si>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</si>
  <si>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</si>
  <si>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</si>
  <si>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</si>
  <si>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</si>
  <si>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</si>
  <si>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</si>
  <si>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</si>
  <si>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</si>
  <si>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</si>
  <si>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</si>
  <si>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</si>
  <si>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</si>
  <si>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</si>
  <si>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</si>
  <si>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</si>
  <si>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</si>
  <si>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</si>
  <si>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</si>
  <si>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</si>
  <si>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</si>
  <si>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</si>
  <si>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</si>
  <si>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</si>
  <si>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</si>
  <si>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</si>
  <si>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</si>
  <si>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</si>
  <si>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</si>
  <si>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</si>
  <si>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</si>
  <si>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</si>
  <si>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</si>
  <si>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</si>
  <si>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</si>
  <si>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</si>
  <si>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</si>
  <si>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</si>
  <si>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</si>
  <si>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</si>
  <si>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</si>
  <si>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</si>
  <si>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</si>
  <si>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</si>
  <si>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</si>
  <si>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</si>
  <si>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</si>
  <si>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</si>
  <si>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</si>
  <si>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</si>
  <si>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</si>
  <si>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</si>
  <si>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</si>
  <si>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</si>
  <si>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</si>
  <si>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</si>
  <si>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</si>
  <si>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</si>
  <si>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</si>
  <si>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</si>
  <si>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</si>
  <si>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</si>
  <si>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</si>
  <si>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</si>
  <si>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</si>
  <si>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</si>
  <si>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</si>
  <si>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</si>
  <si>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</si>
  <si>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</si>
  <si>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</si>
  <si>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</si>
  <si>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</si>
  <si>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</si>
  <si>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</si>
  <si>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</si>
  <si>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</si>
  <si>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</si>
  <si>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</si>
  <si>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</si>
  <si>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</si>
  <si>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</si>
  <si>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</si>
  <si>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</si>
  <si>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</si>
  <si>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</si>
  <si>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</si>
  <si>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</si>
  <si>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</si>
  <si>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</si>
  <si>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</si>
  <si>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</si>
  <si>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</si>
  <si>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</si>
  <si>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</si>
  <si>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</si>
  <si>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</si>
  <si>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</si>
  <si>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</si>
  <si>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</si>
  <si>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</si>
  <si>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</si>
  <si>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</si>
  <si>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</si>
  <si>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</si>
  <si>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</si>
  <si>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</si>
  <si>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</si>
  <si>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</si>
  <si>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</si>
  <si>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</si>
  <si>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</si>
  <si>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</si>
  <si>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</si>
  <si>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</si>
  <si>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</si>
  <si>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</si>
  <si>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</si>
  <si>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</si>
  <si>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</si>
  <si>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</si>
  <si>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</si>
  <si>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</si>
  <si>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</si>
  <si>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</si>
  <si>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</si>
  <si>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</si>
  <si>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</si>
  <si>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</si>
  <si>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</si>
  <si>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</si>
  <si>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</si>
  <si>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</si>
  <si>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</si>
  <si>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</si>
  <si>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</si>
  <si>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</si>
  <si>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</si>
  <si>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</si>
  <si>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</si>
  <si>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</si>
  <si>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</si>
  <si>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</si>
  <si>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</si>
  <si>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</si>
  <si>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</si>
  <si>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</si>
  <si>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</si>
  <si>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</si>
  <si>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</si>
  <si>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</si>
  <si>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</si>
  <si>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</si>
  <si>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</si>
  <si>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</si>
  <si>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</si>
  <si>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</si>
  <si>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</si>
  <si>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</si>
  <si>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</si>
  <si>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</si>
  <si>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</si>
  <si>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</si>
  <si>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</si>
  <si>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</si>
  <si>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</si>
  <si>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</si>
  <si>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</si>
  <si>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</si>
  <si>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</si>
  <si>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</si>
  <si>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</si>
  <si>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</si>
  <si>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</si>
  <si>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</si>
  <si>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</si>
  <si>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</si>
  <si>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</si>
  <si>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</si>
  <si>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</si>
  <si>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</si>
  <si>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</si>
  <si>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</si>
  <si>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</si>
  <si>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</si>
  <si>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</si>
  <si>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</si>
  <si>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</si>
  <si>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</si>
  <si>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</si>
  <si>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</si>
  <si>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</si>
  <si>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</si>
  <si>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</si>
  <si>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</si>
  <si>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</si>
  <si>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</si>
  <si>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</si>
  <si>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</si>
  <si>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</si>
  <si>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</si>
  <si>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</si>
  <si>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</si>
  <si>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</si>
  <si>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</si>
  <si>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</si>
  <si>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</si>
  <si>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</si>
  <si>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</si>
  <si>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</si>
  <si>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</si>
  <si>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</si>
  <si>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</si>
  <si>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</si>
  <si>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</si>
  <si>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</si>
  <si>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</si>
  <si>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</si>
  <si>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</si>
  <si>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</si>
  <si>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</si>
  <si>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</si>
  <si>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</si>
  <si>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</si>
  <si>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</si>
  <si>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</si>
  <si>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</si>
  <si>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</si>
  <si>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</si>
  <si>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</si>
  <si>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</si>
  <si>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</si>
  <si>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</si>
  <si>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</si>
  <si>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</si>
  <si>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</si>
  <si>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</si>
  <si>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</si>
  <si>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</si>
  <si>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</si>
  <si>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</si>
  <si>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</si>
  <si>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</si>
  <si>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</si>
  <si>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</si>
  <si>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</si>
  <si>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</si>
  <si>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</si>
  <si>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</si>
  <si>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</si>
  <si>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</si>
  <si>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</si>
  <si>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</si>
  <si>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</si>
  <si>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</si>
  <si>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</si>
  <si>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</si>
  <si>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</si>
  <si>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</si>
  <si>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</si>
  <si>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</si>
  <si>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</si>
  <si>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</si>
  <si>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</si>
  <si>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</si>
  <si>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</si>
  <si>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</si>
  <si>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</si>
  <si>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</si>
  <si>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</si>
  <si>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</si>
  <si>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</si>
  <si>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</si>
  <si>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</si>
  <si>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</si>
  <si>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</si>
  <si>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</si>
  <si>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</si>
  <si>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</si>
  <si>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</si>
  <si>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</si>
  <si>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</si>
  <si>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</si>
  <si>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</si>
  <si>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</si>
  <si>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</si>
  <si>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</si>
  <si>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</si>
  <si>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</si>
  <si>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</si>
  <si>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</si>
  <si>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</si>
  <si>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</si>
  <si>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</si>
  <si>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</si>
  <si>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</si>
  <si>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</si>
  <si>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</si>
  <si>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</si>
  <si>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</si>
  <si>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</si>
  <si>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</si>
  <si>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</si>
  <si>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</si>
  <si>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</si>
  <si>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</si>
  <si>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</si>
  <si>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</si>
  <si>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</si>
  <si>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</si>
  <si>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</si>
  <si>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</si>
  <si>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</si>
  <si>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</si>
  <si>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</si>
  <si>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</si>
  <si>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</si>
  <si>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</si>
  <si>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</si>
  <si>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</si>
  <si>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</si>
  <si>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</si>
  <si>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</si>
  <si>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</si>
  <si>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</si>
  <si>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</si>
  <si>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</si>
  <si>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</si>
  <si>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</si>
  <si>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</si>
  <si>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</si>
  <si>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</si>
  <si>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</si>
  <si>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</si>
  <si>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</si>
  <si>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</si>
  <si>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</si>
  <si>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</si>
  <si>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</si>
  <si>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</si>
  <si>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</si>
  <si>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</si>
  <si>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</si>
  <si>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</si>
  <si>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</si>
  <si>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</si>
  <si>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</si>
  <si>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</si>
  <si>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</si>
  <si>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</si>
  <si>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</si>
  <si>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</si>
  <si>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</si>
  <si>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</si>
  <si>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</si>
  <si>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</si>
  <si>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</si>
  <si>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</si>
  <si>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</si>
  <si>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</si>
  <si>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</si>
  <si>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</si>
  <si>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</si>
  <si>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</si>
  <si>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</si>
  <si>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</si>
  <si>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</si>
  <si>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</si>
  <si>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</si>
  <si>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</si>
  <si>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</si>
  <si>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</si>
  <si>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</si>
  <si>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</si>
  <si>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</si>
  <si>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</si>
  <si>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</si>
  <si>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</si>
  <si>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</si>
  <si>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</si>
  <si>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</si>
  <si>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</si>
  <si>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</si>
  <si>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</si>
  <si>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</si>
  <si>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</si>
  <si>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</si>
  <si>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</si>
  <si>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</si>
  <si>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</si>
  <si>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</si>
  <si>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</si>
  <si>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</si>
  <si>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</si>
  <si>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</si>
  <si>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</si>
  <si>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</si>
  <si>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</si>
  <si>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</si>
  <si>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</si>
  <si>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</si>
  <si>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</si>
  <si>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</si>
  <si>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</si>
  <si>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</si>
  <si>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</si>
  <si>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</si>
  <si>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</si>
  <si>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</si>
  <si>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</si>
  <si>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</si>
  <si>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</si>
  <si>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</si>
  <si>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</si>
  <si>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</si>
  <si>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</si>
  <si>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</si>
  <si>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</si>
  <si>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</si>
  <si>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</si>
  <si>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</si>
  <si>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</si>
  <si>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</si>
  <si>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</si>
  <si>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</si>
  <si>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</si>
  <si>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</si>
  <si>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</si>
  <si>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</si>
  <si>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</si>
  <si>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</si>
  <si>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</si>
  <si>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</si>
  <si>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</si>
  <si>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</si>
  <si>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</si>
  <si>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</si>
  <si>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</si>
  <si>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</si>
  <si>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</si>
  <si>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</si>
  <si>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</si>
  <si>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</si>
  <si>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</si>
  <si>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</si>
  <si>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</si>
  <si>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</si>
  <si>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</si>
  <si>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</si>
  <si>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</si>
  <si>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</si>
  <si>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</si>
  <si>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</si>
  <si>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</si>
  <si>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</si>
  <si>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</si>
  <si>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</si>
  <si>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</si>
  <si>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</si>
  <si>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</si>
  <si>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</si>
  <si>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</si>
  <si>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</si>
  <si>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</si>
  <si>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</si>
  <si>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</si>
  <si>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</si>
  <si>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</si>
  <si>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</si>
  <si>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</si>
  <si>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</si>
  <si>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</si>
  <si>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</si>
  <si>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</si>
  <si>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</si>
  <si>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</si>
  <si>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</si>
  <si>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</si>
  <si>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</si>
  <si>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</si>
  <si>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</si>
  <si>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</si>
  <si>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</si>
  <si>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</si>
  <si>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</si>
  <si>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</si>
  <si>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</si>
  <si>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</si>
  <si>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</si>
  <si>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</si>
  <si>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</si>
  <si>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</si>
  <si>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</si>
  <si>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</si>
  <si>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</si>
  <si>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</si>
  <si>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</si>
  <si>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</si>
  <si>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</si>
  <si>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</si>
  <si>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</si>
  <si>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</si>
  <si>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</si>
  <si>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</si>
  <si>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</si>
  <si>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</si>
  <si>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</si>
  <si>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</si>
  <si>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</si>
  <si>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</si>
  <si>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</si>
  <si>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</si>
  <si>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</si>
  <si>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</si>
  <si>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</si>
  <si>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</si>
  <si>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</si>
  <si>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</si>
  <si>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</si>
  <si>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</si>
  <si>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</si>
  <si>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</si>
  <si>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</si>
  <si>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</si>
  <si>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</si>
  <si>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</si>
  <si>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</si>
  <si>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</si>
  <si>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</si>
  <si>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</si>
  <si>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</si>
  <si>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</si>
  <si>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</si>
  <si>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</si>
  <si>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</si>
  <si>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</si>
  <si>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</si>
  <si>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</si>
  <si>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</si>
  <si>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</si>
  <si>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</si>
  <si>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</si>
  <si>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</si>
  <si>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</si>
  <si>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</si>
  <si>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</si>
  <si>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</si>
  <si>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</si>
  <si>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</si>
  <si>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</si>
  <si>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</si>
  <si>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</si>
  <si>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</si>
  <si>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</si>
  <si>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</si>
  <si>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</si>
  <si>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</si>
  <si>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</si>
  <si>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</si>
  <si>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</si>
  <si>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</si>
  <si>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</si>
  <si>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</si>
  <si>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</si>
  <si>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</si>
  <si>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</si>
  <si>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</si>
  <si>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</si>
  <si>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</si>
  <si>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</si>
  <si>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</si>
  <si>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</si>
  <si>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</si>
  <si>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</si>
  <si>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</si>
  <si>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</si>
  <si>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</si>
  <si>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</si>
  <si>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</si>
  <si>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</si>
  <si>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</si>
  <si>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</si>
  <si>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</si>
  <si>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</si>
  <si>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</si>
  <si>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</si>
  <si>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</si>
  <si>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</si>
  <si>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</si>
  <si>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</si>
  <si>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</si>
  <si>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</si>
  <si>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</si>
  <si>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</si>
  <si>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</si>
  <si>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</si>
  <si>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</si>
  <si>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</si>
  <si>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</si>
  <si>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</si>
  <si>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</si>
  <si>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</si>
  <si>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</si>
  <si>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</si>
  <si>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</si>
  <si>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</si>
  <si>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</si>
  <si>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</si>
  <si>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</si>
  <si>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</si>
  <si>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</si>
  <si>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</si>
  <si>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</si>
  <si>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</si>
  <si>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</si>
  <si>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</si>
  <si>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</si>
  <si>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</si>
  <si>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</si>
  <si>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</si>
  <si>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</si>
  <si>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</si>
  <si>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</si>
  <si>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</si>
  <si>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</si>
  <si>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</si>
  <si>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</si>
  <si>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</si>
  <si>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</si>
  <si>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</si>
  <si>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</si>
  <si>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</si>
  <si>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</si>
  <si>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</si>
  <si>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</si>
  <si>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</si>
  <si>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</si>
  <si>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</si>
  <si>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</si>
  <si>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</si>
  <si>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</si>
  <si>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</si>
  <si>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</si>
  <si>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</si>
  <si>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</si>
  <si>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</si>
  <si>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</si>
  <si>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</si>
  <si>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</si>
  <si>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</si>
  <si>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</si>
  <si>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</si>
  <si>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</si>
  <si>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</si>
  <si>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</si>
  <si>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</si>
  <si>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</si>
  <si>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</si>
  <si>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</si>
  <si>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</si>
  <si>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</si>
  <si>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</si>
  <si>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</si>
  <si>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</si>
  <si>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</si>
  <si>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</si>
  <si>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</si>
  <si>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</si>
  <si>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</si>
  <si>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</si>
  <si>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</si>
  <si>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</si>
  <si>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</si>
  <si>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</si>
  <si>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</si>
  <si>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</si>
  <si>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</si>
  <si>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</si>
  <si>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</si>
  <si>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</si>
  <si>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</si>
  <si>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</si>
  <si>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</si>
  <si>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</si>
  <si>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</si>
  <si>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</si>
  <si>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</si>
  <si>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</si>
  <si>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</si>
  <si>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</si>
  <si>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</si>
  <si>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</si>
  <si>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</si>
  <si>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</si>
  <si>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</si>
  <si>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</si>
  <si>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</si>
  <si>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</si>
  <si>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</si>
  <si>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</si>
  <si>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</si>
  <si>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</si>
  <si>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</si>
  <si>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</si>
  <si>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</si>
  <si>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</si>
  <si>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</si>
  <si>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</si>
  <si>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</si>
  <si>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</si>
  <si>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</si>
  <si>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</si>
  <si>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</si>
  <si>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</si>
  <si>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</si>
  <si>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</si>
  <si>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</si>
  <si>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</si>
  <si>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</si>
  <si>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</si>
  <si>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</si>
  <si>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</si>
  <si>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</si>
  <si>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</si>
  <si>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</si>
  <si>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</si>
  <si>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</si>
  <si>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</si>
  <si>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</si>
  <si>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</si>
  <si>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</si>
  <si>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</si>
  <si>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</si>
  <si>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</si>
  <si>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</si>
  <si>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</si>
  <si>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</si>
  <si>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</si>
  <si>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</si>
  <si>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</si>
  <si>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</si>
  <si>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</si>
  <si>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</si>
  <si>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</si>
  <si>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</si>
  <si>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</si>
  <si>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</si>
  <si>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</si>
  <si>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</si>
  <si>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</si>
  <si>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</si>
  <si>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</si>
  <si>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</si>
  <si>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</si>
  <si>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</si>
  <si>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</si>
  <si>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</si>
  <si>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</si>
  <si>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</si>
  <si>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</si>
  <si>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</si>
  <si>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</si>
  <si>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</si>
  <si>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</si>
  <si>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</si>
  <si>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</si>
  <si>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</si>
  <si>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</si>
  <si>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</si>
  <si>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</si>
  <si>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</si>
  <si>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</si>
  <si>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</si>
  <si>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</si>
  <si>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</si>
  <si>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</si>
  <si>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</si>
  <si>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</si>
  <si>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</si>
  <si>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</si>
  <si>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</si>
  <si>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</si>
  <si>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</si>
  <si>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</si>
  <si>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</si>
  <si>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</si>
  <si>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</si>
  <si>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</si>
  <si>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</si>
  <si>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</si>
  <si>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</si>
  <si>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</si>
  <si>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</si>
  <si>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</si>
  <si>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</si>
  <si>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</si>
  <si>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</si>
  <si>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</si>
  <si>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</si>
  <si>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</si>
  <si>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</si>
  <si>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</si>
  <si>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</si>
  <si>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</si>
  <si>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</si>
  <si>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</si>
  <si>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</si>
  <si>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</si>
  <si>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</si>
  <si>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</si>
  <si>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</si>
  <si>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</si>
  <si>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</si>
  <si>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</si>
  <si>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</si>
  <si>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</si>
  <si>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</si>
  <si>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</si>
  <si>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</si>
  <si>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</si>
  <si>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</si>
  <si>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</si>
  <si>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</si>
  <si>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</si>
  <si>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</si>
  <si>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</si>
  <si>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</si>
  <si>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</si>
  <si>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</si>
  <si>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</si>
  <si>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</si>
  <si>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</si>
  <si>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</si>
  <si>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</si>
  <si>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</si>
  <si>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</si>
  <si>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</si>
  <si>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</si>
  <si>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</si>
  <si>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</si>
  <si>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</si>
  <si>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</si>
  <si>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</si>
  <si>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</si>
  <si>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</si>
  <si>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</si>
  <si>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</si>
  <si>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</si>
  <si>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</si>
  <si>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</si>
  <si>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</si>
  <si>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</si>
  <si>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</si>
  <si>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</si>
  <si>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</si>
  <si>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</si>
  <si>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</si>
  <si>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</si>
  <si>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</si>
  <si>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</si>
  <si>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</si>
  <si>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</si>
  <si>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</si>
  <si>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</si>
  <si>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</si>
  <si>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</si>
  <si>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</si>
  <si>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</si>
  <si>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</si>
  <si>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</si>
  <si>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</si>
  <si>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</si>
  <si>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</si>
  <si>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</si>
  <si>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</si>
  <si>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</si>
  <si>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</si>
  <si>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</si>
  <si>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</si>
  <si>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</si>
  <si>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</si>
  <si>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</si>
  <si>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</si>
  <si>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</si>
  <si>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</si>
  <si>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</si>
  <si>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</si>
  <si>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</si>
  <si>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</si>
  <si>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</si>
  <si>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</si>
  <si>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</si>
  <si>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</si>
  <si>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</si>
  <si>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</si>
  <si>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</si>
  <si>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</si>
  <si>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</si>
  <si>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</si>
  <si>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</si>
  <si>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</si>
  <si>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</si>
  <si>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</si>
  <si>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</si>
  <si>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</si>
  <si>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</si>
  <si>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</si>
  <si>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</si>
  <si>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</si>
  <si>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</si>
  <si>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</si>
  <si>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</si>
  <si>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</si>
  <si>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</si>
  <si>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</si>
  <si>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</si>
  <si>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</si>
  <si>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</si>
  <si>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</si>
  <si>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</si>
  <si>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</si>
  <si>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</si>
  <si>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</si>
  <si>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</si>
  <si>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</si>
  <si>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</si>
  <si>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</si>
  <si>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</si>
  <si>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</si>
  <si>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</si>
  <si>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</si>
  <si>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</si>
  <si>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</si>
  <si>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</si>
  <si>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</si>
  <si>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</si>
  <si>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</si>
  <si>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</si>
  <si>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</si>
  <si>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</si>
  <si>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</si>
  <si>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</si>
  <si>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</si>
  <si>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</si>
  <si>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</si>
  <si>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</si>
  <si>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</si>
  <si>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</si>
  <si>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</si>
  <si>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</si>
  <si>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</si>
  <si>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</si>
  <si>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</si>
  <si>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</si>
  <si>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</si>
  <si>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</si>
  <si>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</si>
  <si>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</si>
  <si>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</si>
  <si>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</si>
  <si>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</si>
  <si>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</si>
  <si>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</si>
  <si>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</si>
  <si>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</si>
  <si>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</si>
  <si>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</si>
  <si>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</si>
  <si>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</si>
  <si>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</si>
  <si>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</si>
  <si>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</si>
  <si>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</si>
  <si>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</si>
  <si>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</si>
  <si>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</si>
  <si>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</si>
  <si>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</si>
  <si>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</si>
  <si>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</si>
  <si>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</si>
  <si>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</si>
  <si>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</si>
  <si>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</si>
  <si>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</si>
  <si>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</si>
  <si>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</si>
  <si>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</si>
  <si>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</si>
  <si>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</si>
  <si>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</si>
  <si>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</si>
  <si>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</si>
  <si>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</si>
  <si>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</si>
  <si>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</si>
  <si>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</si>
  <si>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</si>
  <si>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</si>
  <si>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</si>
  <si>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</si>
  <si>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</si>
  <si>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</si>
  <si>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</si>
  <si>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</si>
  <si>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</si>
  <si>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</si>
  <si>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</si>
  <si>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</si>
  <si>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</si>
  <si>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</si>
  <si>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</si>
  <si>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</si>
  <si>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</si>
  <si>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</si>
  <si>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</si>
  <si>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</si>
  <si>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</si>
  <si>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</si>
  <si>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</si>
  <si>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</si>
  <si>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</si>
  <si>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</si>
  <si>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</si>
  <si>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</si>
  <si>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</si>
  <si>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</si>
  <si>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</si>
  <si>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</si>
  <si>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</si>
  <si>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</si>
  <si>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</si>
  <si>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</si>
  <si>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</si>
  <si>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</si>
  <si>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</si>
  <si>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</si>
  <si>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</si>
  <si>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</si>
  <si>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</si>
  <si>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</si>
  <si>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</si>
  <si>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</si>
  <si>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</si>
  <si>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</si>
  <si>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</si>
  <si>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</si>
  <si>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</si>
  <si>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</si>
  <si>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</si>
  <si>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</si>
  <si>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</si>
  <si>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</si>
  <si>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</si>
  <si>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</si>
  <si>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</si>
  <si>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</si>
  <si>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</si>
  <si>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</si>
  <si>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</si>
  <si>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</si>
  <si>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</si>
  <si>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</si>
  <si>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</si>
  <si>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</si>
  <si>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</si>
  <si>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</si>
  <si>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</si>
  <si>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</si>
  <si>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</si>
  <si>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</si>
  <si>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</si>
  <si>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</si>
  <si>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</si>
  <si>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</si>
  <si>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</si>
  <si>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</si>
  <si>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</si>
  <si>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</si>
  <si>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</si>
  <si>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</si>
  <si>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</si>
  <si>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</si>
  <si>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</si>
  <si>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</si>
  <si>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</si>
  <si>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</si>
  <si>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</si>
  <si>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</si>
  <si>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</si>
  <si>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</si>
  <si>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</si>
  <si>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</si>
  <si>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</si>
  <si>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</si>
  <si>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</si>
  <si>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</si>
  <si>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</si>
  <si>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</si>
  <si>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</si>
  <si>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</si>
  <si>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</si>
  <si>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</si>
  <si>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</si>
  <si>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</si>
  <si>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</si>
  <si>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</si>
  <si>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</si>
  <si>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</si>
  <si>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</si>
  <si>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</si>
  <si>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</si>
  <si>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</si>
  <si>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</si>
  <si>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</si>
  <si>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</si>
  <si>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</si>
  <si>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</si>
  <si>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</si>
  <si>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</si>
  <si>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</si>
  <si>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</si>
  <si>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</si>
  <si>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</si>
  <si>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</si>
  <si>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</si>
  <si>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</si>
  <si>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</si>
  <si>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</si>
  <si>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</si>
  <si>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</si>
  <si>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</si>
  <si>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</si>
  <si>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</si>
  <si>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</si>
  <si>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</si>
  <si>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</si>
  <si>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</si>
  <si>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</si>
  <si>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</si>
  <si>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</si>
  <si>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</si>
  <si>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</si>
  <si>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</si>
  <si>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</si>
  <si>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</si>
  <si>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</si>
  <si>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</si>
  <si>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</si>
  <si>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</si>
  <si>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</si>
  <si>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</si>
  <si>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</si>
  <si>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</si>
  <si>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</si>
  <si>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</si>
  <si>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</si>
  <si>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</si>
  <si>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</si>
  <si>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</si>
  <si>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</si>
  <si>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</si>
  <si>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</si>
  <si>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</si>
  <si>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</si>
  <si>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</si>
  <si>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</si>
  <si>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</si>
  <si>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</si>
  <si>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</si>
  <si>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</si>
  <si>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</si>
  <si>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</si>
  <si>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</si>
  <si>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</si>
  <si>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</si>
  <si>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</si>
  <si>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</si>
  <si>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</si>
  <si>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</si>
  <si>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</si>
  <si>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</si>
  <si>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</si>
  <si>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</si>
  <si>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</si>
  <si>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</si>
  <si>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</si>
  <si>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</si>
  <si>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</si>
  <si>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</si>
  <si>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</si>
  <si>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</si>
  <si>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</si>
  <si>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</si>
  <si>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</si>
  <si>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</si>
  <si>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</si>
  <si>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</si>
  <si>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</si>
  <si>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</si>
  <si>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</si>
  <si>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</si>
  <si>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</si>
  <si>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</si>
  <si>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</si>
  <si>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</si>
  <si>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</si>
  <si>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</si>
  <si>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</si>
  <si>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</si>
  <si>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</si>
  <si>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</si>
  <si>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</si>
  <si>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</si>
  <si>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</si>
  <si>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</si>
  <si>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</si>
  <si>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</si>
  <si>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</si>
  <si>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</si>
  <si>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</si>
  <si>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</si>
  <si>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</si>
  <si>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</si>
  <si>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</si>
  <si>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</si>
  <si>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</si>
  <si>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</si>
  <si>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</si>
  <si>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</si>
  <si>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</si>
  <si>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</si>
  <si>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</si>
  <si>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</si>
  <si>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</si>
  <si>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</si>
  <si>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</si>
  <si>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</si>
  <si>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</si>
  <si>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</si>
  <si>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</si>
  <si>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</si>
  <si>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</si>
  <si>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</si>
  <si>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</si>
  <si>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</si>
  <si>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</si>
  <si>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</si>
  <si>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</si>
  <si>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</si>
  <si>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</si>
  <si>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</si>
  <si>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</si>
  <si>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</si>
  <si>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</si>
  <si>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</si>
  <si>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</si>
  <si>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</si>
  <si>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</si>
  <si>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</si>
  <si>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</si>
  <si>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</si>
  <si>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</si>
  <si>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</si>
  <si>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</si>
  <si>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</si>
  <si>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</si>
  <si>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</si>
  <si>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</si>
  <si>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</si>
  <si>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</si>
  <si>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</si>
  <si>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</si>
  <si>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</si>
  <si>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</si>
  <si>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</si>
  <si>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</si>
  <si>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</si>
  <si>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</si>
  <si>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</si>
  <si>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</si>
  <si>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</si>
  <si>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</si>
  <si>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</si>
  <si>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</si>
  <si>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</si>
  <si>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</si>
  <si>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</si>
  <si>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</si>
  <si>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</si>
  <si>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</si>
  <si>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</si>
  <si>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</si>
  <si>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</si>
  <si>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</si>
  <si>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</si>
  <si>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</si>
  <si>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</si>
  <si>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</si>
  <si>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</si>
  <si>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</si>
  <si>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</si>
  <si>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</si>
  <si>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</si>
  <si>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</si>
  <si>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</si>
  <si>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</si>
  <si>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</si>
  <si>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</si>
  <si>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</si>
  <si>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</si>
  <si>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</si>
  <si>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</si>
  <si>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</si>
  <si>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</si>
  <si>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</si>
  <si>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</si>
  <si>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</si>
  <si>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</si>
  <si>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</si>
  <si>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</si>
  <si>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</si>
  <si>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</si>
  <si>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</si>
  <si>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</si>
  <si>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</si>
  <si>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</si>
  <si>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</si>
  <si>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</si>
  <si>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</si>
  <si>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</si>
  <si>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</si>
  <si>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</si>
  <si>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</si>
  <si>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</si>
  <si>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</si>
  <si>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</si>
  <si>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</si>
  <si>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</si>
  <si>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</si>
  <si>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</si>
  <si>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</si>
  <si>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</si>
  <si>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</si>
  <si>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</si>
  <si>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</si>
  <si>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</si>
  <si>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</si>
  <si>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</si>
  <si>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</si>
  <si>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</si>
  <si>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</si>
  <si>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</si>
  <si>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</si>
  <si>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</si>
  <si>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</si>
  <si>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</si>
  <si>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</si>
  <si>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</si>
  <si>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</si>
  <si>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</si>
  <si>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</si>
  <si>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</si>
  <si>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</si>
  <si>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</si>
  <si>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</si>
  <si>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</si>
  <si>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</si>
  <si>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</si>
  <si>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</si>
  <si>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</si>
  <si>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</si>
  <si>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</si>
  <si>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</si>
  <si>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</si>
  <si>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</si>
  <si>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</si>
  <si>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</si>
  <si>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</si>
  <si>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</si>
  <si>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</si>
  <si>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</si>
  <si>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</si>
  <si>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</si>
  <si>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</si>
  <si>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</si>
  <si>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</si>
  <si>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</si>
  <si>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</si>
  <si>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</si>
  <si>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</si>
  <si>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</si>
  <si>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</si>
  <si>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</si>
  <si>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</si>
  <si>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</si>
  <si>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</si>
  <si>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</si>
  <si>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</si>
  <si>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</si>
  <si>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</si>
  <si>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</si>
  <si>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</si>
  <si>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</si>
  <si>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</si>
  <si>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</si>
  <si>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</si>
  <si>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</si>
  <si>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</si>
  <si>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</si>
  <si>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</si>
  <si>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</si>
  <si>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</si>
  <si>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</si>
  <si>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</si>
  <si>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</si>
  <si>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</si>
  <si>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</si>
  <si>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</si>
  <si>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</si>
  <si>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</si>
  <si>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</si>
  <si>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</si>
  <si>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</si>
  <si>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</si>
  <si>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</si>
  <si>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</si>
  <si>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</si>
  <si>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</si>
  <si>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</si>
  <si>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</si>
  <si>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</si>
  <si>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</si>
  <si>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</si>
  <si>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</si>
  <si>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</si>
  <si>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</si>
  <si>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</si>
  <si>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</si>
  <si>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</si>
  <si>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</si>
  <si>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</si>
  <si>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</si>
  <si>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</si>
  <si>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</si>
  <si>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</si>
  <si>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</si>
  <si>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</si>
  <si>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</si>
  <si>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</si>
  <si>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</si>
  <si>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</si>
  <si>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</si>
  <si>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</si>
  <si>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</si>
  <si>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</si>
  <si>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</si>
  <si>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</si>
  <si>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</si>
  <si>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</si>
  <si>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</si>
  <si>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</si>
  <si>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</si>
  <si>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</si>
  <si>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</si>
  <si>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</si>
  <si>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</si>
  <si>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</si>
  <si>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</si>
  <si>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</si>
  <si>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</si>
  <si>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</si>
  <si>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</si>
  <si>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</si>
  <si>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</si>
  <si>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</si>
  <si>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</si>
  <si>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</si>
  <si>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</si>
  <si>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</si>
  <si>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</si>
  <si>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</si>
  <si>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</si>
  <si>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</si>
  <si>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</si>
  <si>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</si>
  <si>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</si>
  <si>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</si>
  <si>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</si>
  <si>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</si>
  <si>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</si>
  <si>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</si>
  <si>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</si>
  <si>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</si>
  <si>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</si>
  <si>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</si>
  <si>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</si>
  <si>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</si>
  <si>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</si>
  <si>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</si>
  <si>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</si>
  <si>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</si>
  <si>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</si>
  <si>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</si>
  <si>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</si>
  <si>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</si>
  <si>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</si>
  <si>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</si>
  <si>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</si>
  <si>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</si>
  <si>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</si>
  <si>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</si>
  <si>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</si>
  <si>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</si>
  <si>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</si>
  <si>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</si>
  <si>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</si>
  <si>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</si>
  <si>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</si>
  <si>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</si>
  <si>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</si>
  <si>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</si>
  <si>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</si>
  <si>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</si>
  <si>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</si>
  <si>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</si>
  <si>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</si>
  <si>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</si>
  <si>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</si>
  <si>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</si>
  <si>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</si>
  <si>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</si>
  <si>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</si>
  <si>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</si>
  <si>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</si>
  <si>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</si>
  <si>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</si>
  <si>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</si>
  <si>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</si>
  <si>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</si>
  <si>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</si>
  <si>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</si>
  <si>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</si>
  <si>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</si>
  <si>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</si>
  <si>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</si>
  <si>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</si>
  <si>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</si>
  <si>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</si>
  <si>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</si>
  <si>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</si>
  <si>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</si>
  <si>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</si>
  <si>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</si>
  <si>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</si>
  <si>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</si>
  <si>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</si>
  <si>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</si>
  <si>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</si>
  <si>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</si>
  <si>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</si>
  <si>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</si>
  <si>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</si>
  <si>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</si>
  <si>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</si>
  <si>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</si>
  <si>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</si>
  <si>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</si>
  <si>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</si>
  <si>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</si>
  <si>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</si>
  <si>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</si>
  <si>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</si>
  <si>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</si>
  <si>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</si>
  <si>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</si>
  <si>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</si>
  <si>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</si>
  <si>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</si>
  <si>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</si>
  <si>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</si>
  <si>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</si>
  <si>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</si>
  <si>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</si>
  <si>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</si>
  <si>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</si>
  <si>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</si>
  <si>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</si>
  <si>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</si>
  <si>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</si>
  <si>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</si>
  <si>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</si>
  <si>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</si>
  <si>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</si>
  <si>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</si>
  <si>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</si>
  <si>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</si>
  <si>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</si>
  <si>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</si>
  <si>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</si>
  <si>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</si>
  <si>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</si>
  <si>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</si>
  <si>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</si>
  <si>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</si>
  <si>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</si>
  <si>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</si>
  <si>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</si>
  <si>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</si>
  <si>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</si>
  <si>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</si>
  <si>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</si>
  <si>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</si>
  <si>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</si>
  <si>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</si>
  <si>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</si>
  <si>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</si>
  <si>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</si>
  <si>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</si>
  <si>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</si>
  <si>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</si>
  <si>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</si>
  <si>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</si>
  <si>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</si>
  <si>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</si>
  <si>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</si>
  <si>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</si>
  <si>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</si>
  <si>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</si>
  <si>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</si>
  <si>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</si>
  <si>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</si>
  <si>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</si>
  <si>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</si>
  <si>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</si>
  <si>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</si>
  <si>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</si>
  <si>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</si>
  <si>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</si>
  <si>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</si>
  <si>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</si>
  <si>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</si>
  <si>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</si>
  <si>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</si>
  <si>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</si>
  <si>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</si>
  <si>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</si>
  <si>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</si>
  <si>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</si>
  <si>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</si>
  <si>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</si>
  <si>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</si>
  <si>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</si>
  <si>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</si>
  <si>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</si>
  <si>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</si>
  <si>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</si>
  <si>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</si>
  <si>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</si>
  <si>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</si>
  <si>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</si>
  <si>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</si>
  <si>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</si>
  <si>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</si>
  <si>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</si>
  <si>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</si>
  <si>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</si>
  <si>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</si>
  <si>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</si>
  <si>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</si>
  <si>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</si>
  <si>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</si>
  <si>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</si>
  <si>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</si>
  <si>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</si>
  <si>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</si>
  <si>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</si>
  <si>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</si>
  <si>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</si>
  <si>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</si>
  <si>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</si>
  <si>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</si>
  <si>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</si>
  <si>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</si>
  <si>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</si>
  <si>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</si>
  <si>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</si>
  <si>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</si>
  <si>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</si>
  <si>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</si>
  <si>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</si>
  <si>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</si>
  <si>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</si>
  <si>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</si>
  <si>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</si>
  <si>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</si>
  <si>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</si>
  <si>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</si>
  <si>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</si>
  <si>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</si>
  <si>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</si>
  <si>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</si>
  <si>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</si>
  <si>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</si>
  <si>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</si>
  <si>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</si>
  <si>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</si>
  <si>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</si>
  <si>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</si>
  <si>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</si>
  <si>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</si>
  <si>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</si>
  <si>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</si>
  <si>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</si>
  <si>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</si>
  <si>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</si>
  <si>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</si>
  <si>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</si>
  <si>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</si>
  <si>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</si>
  <si>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</si>
  <si>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</si>
  <si>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</si>
  <si>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</si>
  <si>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</si>
  <si>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</si>
  <si>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</si>
  <si>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</si>
  <si>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</si>
  <si>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</si>
  <si>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</si>
  <si>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</si>
  <si>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</si>
  <si>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</si>
  <si>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</si>
  <si>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</si>
  <si>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</si>
  <si>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</si>
  <si>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</si>
  <si>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</si>
  <si>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</si>
  <si>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</si>
  <si>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</si>
  <si>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</si>
  <si>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</si>
  <si>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</si>
  <si>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</si>
  <si>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</si>
  <si>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</si>
  <si>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</si>
  <si>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</si>
  <si>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</si>
  <si>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</si>
  <si>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</si>
  <si>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</si>
  <si>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</si>
  <si>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</si>
  <si>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</si>
  <si>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</si>
  <si>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</si>
  <si>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</si>
  <si>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</si>
  <si>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</si>
  <si>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</si>
  <si>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</si>
  <si>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</si>
  <si>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</si>
  <si>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</si>
  <si>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</si>
  <si>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</si>
  <si>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</si>
  <si>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</si>
  <si>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</si>
  <si>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</si>
  <si>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</si>
  <si>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</si>
  <si>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</si>
  <si>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</si>
  <si>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</si>
  <si>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</si>
  <si>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</si>
  <si>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</si>
  <si>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</si>
  <si>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</si>
  <si>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</si>
  <si>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</si>
  <si>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</si>
  <si>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</si>
  <si>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</si>
  <si>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</si>
  <si>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</si>
  <si>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</si>
  <si>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</si>
  <si>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</si>
  <si>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</si>
  <si>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</si>
  <si>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</si>
  <si>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</si>
  <si>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</si>
  <si>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</si>
  <si>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</si>
  <si>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</si>
  <si>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</si>
  <si>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</si>
  <si>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</si>
  <si>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</si>
  <si>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</si>
  <si>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</si>
  <si>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</si>
  <si>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</si>
  <si>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</si>
  <si>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</si>
  <si>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</si>
  <si>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</si>
  <si>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</si>
  <si>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</si>
  <si>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</si>
  <si>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</si>
  <si>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</si>
  <si>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</si>
  <si>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</si>
  <si>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</si>
  <si>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</si>
  <si>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</si>
  <si>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</si>
  <si>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</si>
  <si>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</si>
  <si>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</si>
  <si>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</si>
  <si>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</si>
  <si>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</si>
  <si>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</si>
  <si>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</si>
  <si>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</si>
  <si>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</si>
  <si>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</si>
  <si>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</si>
  <si>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</si>
  <si>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</si>
  <si>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</si>
  <si>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</si>
  <si>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</si>
  <si>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</si>
  <si>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</si>
  <si>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</si>
  <si>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</si>
  <si>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</si>
  <si>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</si>
  <si>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</si>
  <si>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</si>
  <si>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</si>
  <si>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</si>
  <si>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</si>
  <si>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</si>
  <si>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</si>
  <si>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</si>
  <si>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</si>
  <si>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</si>
  <si>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</si>
  <si>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</si>
  <si>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</si>
  <si>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</si>
  <si>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</si>
  <si>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</si>
  <si>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</si>
  <si>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</si>
  <si>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</si>
  <si>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</si>
  <si>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</si>
  <si>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</si>
  <si>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</si>
  <si>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</si>
  <si>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</si>
  <si>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</si>
  <si>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</si>
  <si>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</si>
  <si>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</si>
  <si>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</si>
  <si>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</si>
  <si>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</si>
  <si>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</si>
  <si>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</si>
  <si>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</si>
  <si>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</si>
  <si>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</si>
  <si>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</si>
  <si>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</si>
  <si>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</si>
  <si>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</si>
  <si>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</si>
  <si>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</si>
  <si>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</si>
  <si>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</si>
  <si>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</si>
  <si>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</si>
  <si>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</si>
  <si>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</si>
  <si>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</si>
  <si>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</si>
  <si>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</si>
  <si>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</si>
  <si>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</si>
  <si>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</si>
  <si>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</si>
  <si>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</si>
  <si>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</si>
  <si>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</si>
  <si>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</si>
  <si>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</si>
  <si>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</si>
  <si>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</si>
  <si>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</si>
  <si>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</si>
  <si>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</si>
  <si>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</si>
  <si>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</si>
  <si>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</si>
  <si>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</si>
  <si>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</si>
  <si>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</si>
  <si>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</si>
  <si>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</si>
  <si>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</si>
  <si>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</si>
  <si>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</si>
  <si>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</si>
  <si>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</si>
  <si>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</si>
  <si>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</si>
  <si>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</si>
  <si>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</si>
  <si>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</si>
  <si>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</si>
  <si>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</si>
  <si>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</si>
  <si>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</si>
  <si>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</si>
  <si>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</si>
  <si>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</si>
  <si>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</si>
  <si>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</si>
  <si>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</si>
  <si>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</si>
  <si>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</si>
  <si>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</si>
  <si>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</si>
  <si>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</si>
  <si>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</si>
  <si>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</si>
  <si>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</si>
  <si>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</si>
  <si>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</si>
  <si>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</si>
  <si>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</si>
  <si>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</si>
  <si>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</si>
  <si>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</si>
  <si>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</si>
  <si>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</si>
  <si>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</si>
  <si>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</si>
  <si>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</si>
  <si>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</si>
  <si>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</si>
  <si>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</si>
  <si>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</si>
  <si>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</si>
  <si>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</si>
  <si>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</si>
  <si>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</si>
  <si>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</si>
  <si>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</si>
  <si>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</si>
  <si>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</si>
  <si>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</si>
  <si>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</si>
  <si>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</si>
  <si>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</si>
  <si>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</si>
  <si>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</si>
  <si>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</si>
  <si>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</si>
  <si>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</si>
  <si>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</si>
  <si>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</si>
  <si>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</si>
  <si>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</si>
  <si>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</si>
  <si>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</si>
  <si>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</si>
  <si>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</si>
  <si>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</si>
  <si>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</si>
  <si>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</si>
  <si>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</si>
  <si>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</si>
  <si>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</si>
  <si>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</si>
  <si>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</si>
  <si>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</si>
  <si>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</si>
  <si>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</si>
  <si>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</si>
  <si>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</si>
  <si>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</si>
  <si>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</si>
  <si>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</si>
  <si>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</si>
  <si>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</si>
  <si>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</si>
  <si>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</si>
  <si>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</si>
  <si>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</si>
  <si>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</si>
  <si>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</si>
  <si>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</si>
  <si>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</si>
  <si>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</si>
  <si>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</si>
  <si>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</si>
  <si>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</si>
  <si>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</si>
  <si>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</si>
  <si>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</si>
  <si>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</si>
  <si>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</si>
  <si>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</si>
  <si>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</si>
  <si>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</si>
  <si>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</si>
  <si>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</si>
  <si>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</si>
  <si>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</si>
  <si>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</si>
  <si>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</si>
  <si>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</si>
  <si>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</si>
  <si>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</si>
  <si>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</si>
  <si>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</si>
  <si>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</si>
  <si>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</si>
  <si>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</si>
  <si>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</si>
  <si>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</si>
  <si>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</si>
  <si>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</si>
  <si>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</si>
  <si>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</si>
  <si>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</si>
  <si>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</si>
  <si>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</si>
  <si>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</si>
  <si>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</si>
  <si>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</si>
  <si>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</si>
  <si>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</si>
  <si>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</si>
  <si>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</si>
  <si>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</si>
  <si>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</si>
  <si>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</si>
  <si>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</si>
  <si>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</si>
  <si>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</si>
  <si>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</si>
  <si>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</si>
  <si>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</si>
  <si>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</si>
  <si>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</si>
  <si>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</si>
  <si>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</si>
  <si>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</si>
  <si>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</si>
  <si>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</si>
  <si>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</si>
  <si>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</si>
  <si>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</si>
  <si>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</si>
  <si>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</si>
  <si>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</si>
  <si>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</si>
  <si>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</si>
  <si>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</si>
  <si>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</si>
  <si>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</si>
  <si>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</si>
  <si>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</si>
  <si>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</si>
  <si>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</si>
  <si>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</si>
  <si>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</si>
  <si>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</si>
  <si>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</si>
  <si>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</si>
  <si>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</si>
  <si>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</si>
  <si>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</si>
  <si>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</si>
  <si>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</si>
  <si>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</si>
  <si>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</si>
  <si>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</si>
  <si>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</si>
  <si>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</si>
  <si>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</si>
  <si>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</si>
  <si>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</si>
  <si>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</si>
  <si>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</si>
  <si>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</si>
  <si>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</si>
  <si>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</si>
  <si>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</si>
  <si>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</si>
  <si>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</si>
  <si>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</si>
  <si>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</si>
  <si>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</si>
  <si>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</si>
  <si>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</si>
  <si>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</si>
  <si>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</si>
  <si>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</si>
  <si>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</si>
  <si>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</si>
  <si>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</si>
  <si>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</si>
  <si>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</si>
  <si>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</si>
  <si>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</si>
  <si>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</si>
  <si>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</si>
  <si>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</si>
  <si>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</si>
  <si>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</si>
  <si>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</si>
  <si>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</si>
  <si>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</si>
  <si>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</si>
  <si>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</si>
  <si>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</si>
  <si>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</si>
  <si>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</si>
  <si>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</si>
  <si>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</si>
  <si>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</si>
  <si>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</si>
  <si>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</si>
  <si>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</si>
  <si>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</si>
  <si>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</si>
  <si>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</si>
  <si>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</si>
  <si>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</si>
  <si>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</si>
  <si>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</si>
  <si>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</si>
  <si>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</si>
  <si>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</si>
  <si>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</si>
  <si>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</si>
  <si>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</si>
  <si>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</si>
  <si>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</si>
  <si>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</si>
  <si>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</si>
  <si>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</si>
  <si>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</si>
  <si>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</si>
  <si>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</si>
  <si>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</si>
  <si>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</si>
  <si>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</si>
  <si>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</si>
  <si>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</si>
  <si>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</si>
  <si>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</si>
  <si>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</si>
  <si>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</si>
  <si>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</si>
  <si>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</si>
  <si>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</si>
  <si>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</si>
  <si>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</si>
  <si>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</si>
  <si>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</si>
  <si>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</si>
  <si>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</si>
  <si>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</si>
  <si>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</si>
  <si>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</si>
  <si>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</si>
  <si>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</si>
  <si>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</si>
  <si>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</si>
  <si>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</si>
  <si>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</si>
  <si>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</si>
  <si>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</si>
  <si>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</si>
  <si>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</si>
  <si>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</si>
  <si>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</si>
  <si>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</si>
  <si>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</si>
  <si>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</si>
  <si>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</si>
  <si>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</si>
  <si>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</si>
  <si>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</si>
  <si>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</si>
  <si>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</si>
  <si>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</si>
  <si>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</si>
  <si>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</si>
  <si>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</si>
  <si>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</si>
  <si>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</si>
  <si>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</si>
  <si>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</si>
  <si>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</si>
  <si>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</si>
  <si>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</si>
  <si>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</si>
  <si>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</si>
  <si>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</si>
  <si>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</si>
  <si>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</si>
  <si>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</si>
  <si>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</si>
  <si>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</si>
  <si>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</si>
  <si>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</si>
  <si>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</si>
  <si>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</si>
  <si>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</si>
  <si>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</si>
  <si>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</si>
  <si>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</si>
  <si>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</si>
  <si>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</si>
  <si>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</si>
  <si>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</si>
  <si>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</si>
  <si>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</si>
  <si>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</si>
  <si>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</si>
  <si>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</si>
  <si>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</si>
  <si>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</si>
  <si>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</si>
  <si>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</si>
  <si>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</si>
  <si>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</si>
  <si>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</si>
  <si>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</si>
  <si>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</si>
  <si>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</si>
  <si>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</si>
  <si>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</si>
  <si>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</si>
  <si>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</si>
  <si>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</si>
  <si>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</si>
  <si>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</si>
  <si>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</si>
  <si>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</si>
  <si>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</si>
  <si>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</si>
  <si>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</si>
  <si>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</si>
  <si>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</si>
  <si>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</si>
  <si>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</si>
  <si>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</si>
  <si>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</si>
  <si>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</si>
  <si>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</si>
  <si>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</si>
  <si>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</si>
  <si>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</si>
  <si>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</si>
  <si>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</si>
  <si>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</si>
  <si>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</si>
  <si>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</si>
  <si>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</si>
  <si>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</si>
  <si>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</si>
  <si>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</si>
  <si>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</si>
  <si>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</si>
  <si>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</si>
  <si>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</si>
  <si>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</si>
  <si>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</si>
  <si>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</si>
  <si>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</si>
  <si>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</si>
  <si>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</si>
  <si>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</si>
  <si>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</si>
  <si>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</si>
  <si>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</si>
  <si>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</si>
  <si>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</si>
  <si>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</si>
  <si>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</si>
  <si>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</si>
  <si>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</si>
  <si>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</si>
  <si>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</si>
  <si>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</si>
  <si>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</si>
  <si>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</si>
  <si>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</si>
  <si>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</si>
  <si>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</si>
  <si>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</si>
  <si>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</si>
  <si>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</si>
  <si>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</si>
  <si>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</si>
  <si>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</si>
  <si>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</si>
  <si>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</si>
  <si>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</si>
  <si>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</si>
  <si>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</si>
  <si>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</si>
  <si>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</si>
  <si>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</si>
  <si>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</si>
  <si>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</si>
  <si>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</si>
  <si>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</si>
  <si>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</si>
  <si>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</si>
  <si>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</si>
  <si>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</si>
  <si>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</si>
  <si>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</si>
  <si>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</si>
  <si>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</si>
  <si>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</si>
  <si>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</si>
  <si>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</si>
  <si>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</si>
  <si>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</si>
  <si>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</si>
  <si>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</si>
  <si>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</si>
  <si>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</si>
  <si>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</si>
  <si>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</si>
  <si>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</si>
  <si>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</si>
  <si>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</si>
  <si>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</si>
  <si>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</si>
  <si>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</si>
  <si>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</si>
  <si>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</si>
  <si>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</si>
  <si>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</si>
  <si>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</si>
  <si>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</si>
  <si>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</si>
  <si>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</si>
  <si>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</si>
  <si>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</si>
  <si>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</si>
  <si>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</si>
  <si>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</si>
  <si>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</si>
  <si>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</si>
  <si>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</si>
  <si>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</si>
  <si>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</si>
  <si>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</si>
  <si>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</si>
  <si>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</si>
  <si>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</si>
  <si>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</si>
  <si>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</si>
  <si>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</si>
  <si>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</si>
  <si>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</si>
  <si>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</si>
  <si>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</si>
  <si>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</si>
  <si>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</si>
  <si>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</si>
  <si>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</si>
  <si>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</si>
  <si>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</si>
  <si>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</si>
  <si>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</si>
  <si>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</si>
  <si>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</si>
  <si>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</si>
  <si>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</si>
  <si>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</si>
  <si>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</si>
  <si>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</si>
  <si>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</si>
  <si>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</si>
  <si>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</si>
  <si>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</si>
  <si>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</si>
  <si>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</si>
  <si>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</si>
  <si>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</si>
  <si>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</si>
  <si>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</si>
  <si>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</si>
  <si>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</si>
  <si>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</si>
  <si>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</si>
  <si>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</si>
  <si>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</si>
  <si>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</si>
  <si>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</si>
  <si>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</si>
  <si>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</si>
  <si>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</si>
  <si>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</si>
  <si>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</si>
  <si>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</si>
  <si>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</si>
  <si>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</si>
  <si>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</si>
  <si>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</si>
  <si>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</si>
  <si>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</si>
  <si>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</si>
  <si>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</si>
  <si>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</si>
  <si>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</si>
  <si>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</si>
  <si>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</si>
  <si>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</si>
  <si>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</si>
  <si>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</si>
  <si>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</si>
  <si>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</si>
  <si>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</si>
  <si>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</si>
  <si>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</si>
  <si>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</si>
  <si>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</si>
  <si>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</si>
  <si>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</si>
  <si>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</si>
  <si>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</si>
  <si>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</si>
  <si>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</si>
  <si>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</si>
  <si>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</si>
  <si>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</si>
  <si>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</si>
  <si>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</si>
  <si>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</si>
  <si>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</si>
  <si>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</si>
  <si>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</si>
  <si>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</si>
  <si>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</si>
  <si>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</si>
  <si>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</si>
  <si>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</si>
  <si>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</si>
  <si>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</si>
  <si>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</si>
  <si>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</si>
  <si>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</si>
  <si>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</si>
  <si>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</si>
  <si>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</si>
  <si>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</si>
  <si>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</si>
  <si>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</si>
  <si>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</si>
  <si>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</si>
  <si>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</si>
  <si>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</si>
  <si>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</si>
  <si>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</si>
  <si>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</si>
  <si>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</si>
  <si>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</si>
  <si>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</si>
  <si>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</si>
  <si>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</si>
  <si>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</si>
  <si>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</si>
  <si>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</si>
  <si>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</si>
  <si>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</si>
  <si>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</si>
  <si>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</si>
  <si>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</si>
  <si>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</si>
  <si>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</si>
  <si>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</si>
  <si>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</si>
  <si>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</si>
  <si>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</si>
  <si>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</si>
  <si>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</si>
  <si>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</si>
  <si>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</si>
  <si>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</si>
  <si>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</si>
  <si>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</si>
  <si>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</si>
  <si>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</si>
  <si>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</si>
  <si>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</si>
  <si>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</si>
  <si>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</si>
  <si>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</si>
  <si>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</si>
  <si>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</si>
  <si>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</si>
  <si>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</si>
  <si>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</si>
  <si>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</si>
  <si>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</si>
  <si>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</si>
  <si>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</si>
  <si>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</si>
  <si>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</si>
  <si>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</si>
  <si>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</si>
  <si>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</si>
  <si>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</si>
  <si>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</si>
  <si>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22/05/2023</t>
  </si>
  <si>
    <t>Cut-off Date: 30/04/2023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</si>
</sst>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2"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47" right="0.7086614173228347" top="0.7480314960629921" bottom="0.7480314960629921" header="0.31496062992125984" footer="0.31496062992125984"/>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47" right="0.7086614173228347" top="0.7480314960629921" bottom="0.7480314960629921" header="0.31496062992125984" footer="0.31496062992125984"/>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45046</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25574.37744055</v>
      </c>
      <c r="F38" s="83"/>
      <c r="H38" s="64"/>
      <c r="L38" s="64"/>
      <c r="M38" s="64"/>
    </row>
    <row r="39">
      <c r="A39" s="66" t="s">
        <v>64</v>
      </c>
      <c r="B39" s="83" t="s">
        <v>65</v>
      </c>
      <c r="C39" s="301">
        <v>21566.27198946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0.13585063997379182</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25464.560315259998</v>
      </c>
      <c r="E53" s="91"/>
      <c r="F53" s="199">
        <f>IF($C$58=0,"",IF(C53="[for completion]","",C53/$C$58))</f>
        <v>0.9957059707300684</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109.81712529</v>
      </c>
      <c r="E56" s="91"/>
      <c r="F56" s="207">
        <f>IF($C$58=0,"",IF(C56="[for completion]","",C56/$C$58))</f>
        <v>0.004294029269931597</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25574.377440549997</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14.38059727</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19.298862</v>
      </c>
      <c r="D70" s="187" t="s">
        <v>1153</v>
      </c>
      <c r="E70" s="62"/>
      <c r="F70" s="199">
        <f>IF($C$77=0,"",IF(C70="[for completion]","",C70/$C$77))</f>
        <v>0.0007578714010492226</v>
      </c>
      <c r="G70" s="199" t="str">
        <f>IF($D$66="ND2","ND2",IF(OR(D70="ND2",D70=""),"",D70/$D$77))</f>
        <v>ND2</v>
      </c>
      <c r="H70" s="64"/>
      <c r="L70" s="64"/>
      <c r="M70" s="64"/>
      <c r="N70" s="96"/>
    </row>
    <row r="71">
      <c r="A71" s="66" t="s">
        <v>110</v>
      </c>
      <c r="B71" s="177" t="s">
        <v>1468</v>
      </c>
      <c r="C71" s="187">
        <v>48.967074</v>
      </c>
      <c r="D71" s="187" t="s">
        <v>1153</v>
      </c>
      <c r="E71" s="62"/>
      <c r="F71" s="199">
        <f>IF($C$77=0,"",IF(C71="[for completion]","",C71/$C$77))</f>
        <v>0.0019229499116404356</v>
      </c>
      <c r="G71" s="199" t="str">
        <f>IF($D$66="ND2","ND2",IF(OR(D71="ND2",D71=""),"",D71/$D$77))</f>
        <v>ND2</v>
      </c>
      <c r="H71" s="64"/>
      <c r="L71" s="64"/>
      <c r="M71" s="64"/>
      <c r="N71" s="96"/>
    </row>
    <row r="72">
      <c r="A72" s="66" t="s">
        <v>111</v>
      </c>
      <c r="B72" s="176" t="s">
        <v>1469</v>
      </c>
      <c r="C72" s="187">
        <v>71.888216</v>
      </c>
      <c r="D72" s="187" t="s">
        <v>1153</v>
      </c>
      <c r="E72" s="62"/>
      <c r="F72" s="199">
        <f>IF($C$77=0,"",IF(C72="[for completion]","",C72/$C$77))</f>
        <v>0.002823069203709998</v>
      </c>
      <c r="G72" s="199" t="str">
        <f>IF($D$66="ND2","ND2",IF(OR(D72="ND2",D72=""),"",D72/$D$77))</f>
        <v>ND2</v>
      </c>
      <c r="H72" s="64"/>
      <c r="L72" s="64"/>
      <c r="M72" s="64"/>
      <c r="N72" s="96"/>
    </row>
    <row r="73">
      <c r="A73" s="66" t="s">
        <v>112</v>
      </c>
      <c r="B73" s="176" t="s">
        <v>1470</v>
      </c>
      <c r="C73" s="187">
        <v>135.367751</v>
      </c>
      <c r="D73" s="187" t="s">
        <v>1153</v>
      </c>
      <c r="E73" s="62"/>
      <c r="F73" s="199">
        <f>IF($C$77=0,"",IF(C73="[for completion]","",C73/$C$77))</f>
        <v>0.0053159272866582655</v>
      </c>
      <c r="G73" s="199" t="str">
        <f>IF($D$66="ND2","ND2",IF(OR(D73="ND2",D73=""),"",D73/$D$77))</f>
        <v>ND2</v>
      </c>
      <c r="H73" s="64"/>
      <c r="L73" s="64"/>
      <c r="M73" s="64"/>
      <c r="N73" s="96"/>
    </row>
    <row r="74">
      <c r="A74" s="66" t="s">
        <v>113</v>
      </c>
      <c r="B74" s="176" t="s">
        <v>1471</v>
      </c>
      <c r="C74" s="187">
        <v>173.141051</v>
      </c>
      <c r="D74" s="187" t="s">
        <v>1153</v>
      </c>
      <c r="E74" s="62"/>
      <c r="F74" s="199">
        <f>IF($C$77=0,"",IF(C74="[for completion]","",C74/$C$77))</f>
        <v>0.006799294740824869</v>
      </c>
      <c r="G74" s="199" t="str">
        <f>IF($D$66="ND2","ND2",IF(OR(D74="ND2",D74=""),"",D74/$D$77))</f>
        <v>ND2</v>
      </c>
      <c r="H74" s="64"/>
      <c r="L74" s="64"/>
      <c r="M74" s="64"/>
      <c r="N74" s="96"/>
    </row>
    <row r="75">
      <c r="A75" s="66" t="s">
        <v>114</v>
      </c>
      <c r="B75" s="176" t="s">
        <v>1472</v>
      </c>
      <c r="C75" s="187">
        <v>2091.526539</v>
      </c>
      <c r="D75" s="187" t="s">
        <v>1153</v>
      </c>
      <c r="E75" s="62"/>
      <c r="F75" s="199">
        <f>IF($C$77=0,"",IF(C75="[for completion]","",C75/$C$77))</f>
        <v>0.08213479885205467</v>
      </c>
      <c r="G75" s="199" t="str">
        <f>IF($D$66="ND2","ND2",IF(OR(D75="ND2",D75=""),"",D75/$D$77))</f>
        <v>ND2</v>
      </c>
      <c r="H75" s="64"/>
      <c r="L75" s="64"/>
      <c r="M75" s="64"/>
      <c r="N75" s="96"/>
    </row>
    <row r="76">
      <c r="A76" s="66" t="s">
        <v>115</v>
      </c>
      <c r="B76" s="176" t="s">
        <v>1473</v>
      </c>
      <c r="C76" s="187">
        <v>22924.370818</v>
      </c>
      <c r="D76" s="187" t="s">
        <v>1153</v>
      </c>
      <c r="E76" s="62"/>
      <c r="F76" s="199">
        <f>IF($C$77=0,"",IF(C76="[for completion]","",C76/$C$77))</f>
        <v>0.9002460886040624</v>
      </c>
      <c r="G76" s="199" t="str">
        <f>IF($D$66="ND2","ND2",IF(OR(D76="ND2",D76=""),"",D76/$D$77))</f>
        <v>ND2</v>
      </c>
      <c r="H76" s="64"/>
      <c r="L76" s="64"/>
      <c r="M76" s="64"/>
      <c r="N76" s="96"/>
    </row>
    <row r="77">
      <c r="A77" s="66" t="s">
        <v>116</v>
      </c>
      <c r="B77" s="100" t="s">
        <v>95</v>
      </c>
      <c r="C77" s="189">
        <f>SUM(C70:C76)</f>
        <v>25464.560311</v>
      </c>
      <c r="D77" s="189">
        <f>SUM(D70:D76)</f>
        <v>0</v>
      </c>
      <c r="E77" s="83"/>
      <c r="F77" s="200">
        <f>SUM(F70:F76)</f>
        <v>0.9999999999999999</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4.673017</v>
      </c>
      <c r="D79" s="189" t="s">
        <v>1153</v>
      </c>
      <c r="E79" s="83"/>
      <c r="F79" s="199">
        <f>IF($C$77=0,"",IF(C79="","",C79/$C$77))</f>
        <v>0.00018351061015498403</v>
      </c>
      <c r="G79" s="199" t="str">
        <f>IF($D$66="ND2","ND2",IF(OR(D79="ND2",D79=""),"",D79/$D$77))</f>
        <v>ND2</v>
      </c>
      <c r="H79" s="64"/>
      <c r="L79" s="64"/>
      <c r="M79" s="64"/>
      <c r="N79" s="96"/>
    </row>
    <row r="80" outlineLevel="1">
      <c r="A80" s="66" t="s">
        <v>121</v>
      </c>
      <c r="B80" s="101" t="s">
        <v>122</v>
      </c>
      <c r="C80" s="189">
        <v>14.625844</v>
      </c>
      <c r="D80" s="189" t="s">
        <v>1153</v>
      </c>
      <c r="E80" s="83"/>
      <c r="F80" s="199">
        <f>IF($C$77=0,"",IF(C80="","",C80/$C$77))</f>
        <v>0.0005743607516239749</v>
      </c>
      <c r="G80" s="199" t="str">
        <f>IF($D$66="ND2","ND2",IF(OR(D80="ND2",D80=""),"",D80/$D$77))</f>
        <v>ND2</v>
      </c>
      <c r="H80" s="64"/>
      <c r="L80" s="64"/>
      <c r="M80" s="64"/>
      <c r="N80" s="96"/>
    </row>
    <row r="81" outlineLevel="1">
      <c r="A81" s="66" t="s">
        <v>123</v>
      </c>
      <c r="B81" s="101" t="s">
        <v>124</v>
      </c>
      <c r="C81" s="189">
        <v>21.585973</v>
      </c>
      <c r="D81" s="189" t="s">
        <v>1153</v>
      </c>
      <c r="E81" s="83"/>
      <c r="F81" s="199">
        <f>IF($C$77=0,"",IF(C81="","",C81/$C$77))</f>
        <v>0.0008476868532725241</v>
      </c>
      <c r="G81" s="199" t="str">
        <f>IF($D$66="ND2","ND2",IF(OR(D81="ND2",D81=""),"",D81/$D$77))</f>
        <v>ND2</v>
      </c>
      <c r="H81" s="64"/>
      <c r="L81" s="64"/>
      <c r="M81" s="64"/>
      <c r="N81" s="96"/>
    </row>
    <row r="82" outlineLevel="1">
      <c r="A82" s="66" t="s">
        <v>125</v>
      </c>
      <c r="B82" s="101" t="s">
        <v>126</v>
      </c>
      <c r="C82" s="189">
        <v>27.381101</v>
      </c>
      <c r="D82" s="189" t="s">
        <v>1153</v>
      </c>
      <c r="E82" s="83"/>
      <c r="F82" s="199">
        <f>IF($C$77=0,"",IF(C82="","",C82/$C$77))</f>
        <v>0.0010752630583679118</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5.3057</v>
      </c>
      <c r="D89" s="191">
        <v>6.1172</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1582.5</v>
      </c>
      <c r="D93" s="187" t="s">
        <v>1153</v>
      </c>
      <c r="E93" s="62"/>
      <c r="F93" s="199">
        <f>IF($C$100=0,"",IF(C93="[for completion]","",IF(C93="","",C93/$C$100)))</f>
        <v>0.07337846868831543</v>
      </c>
      <c r="G93" s="199" t="str">
        <f>IF($D$100=0,"",IF(D93="[Mark as ND1 if not relevant]","",IF(D93="","",D93/$D$100)))</f>
        <v/>
      </c>
      <c r="H93" s="64"/>
      <c r="L93" s="64"/>
      <c r="M93" s="64"/>
      <c r="N93" s="96"/>
    </row>
    <row r="94">
      <c r="A94" s="66" t="s">
        <v>138</v>
      </c>
      <c r="B94" s="177" t="s">
        <v>1468</v>
      </c>
      <c r="C94" s="187">
        <v>2162.5</v>
      </c>
      <c r="D94" s="187" t="s">
        <v>1153</v>
      </c>
      <c r="E94" s="62"/>
      <c r="F94" s="199">
        <f>IF($C$100=0,"",IF(C94="[for completion]","",IF(C94="","",C94/$C$100)))</f>
        <v>0.10027231503221619</v>
      </c>
      <c r="G94" s="199" t="str">
        <f>IF($D$100=0,"",IF(D94="[Mark as ND1 if not relevant]","",IF(D94="","",D94/$D$100)))</f>
        <v/>
      </c>
      <c r="H94" s="64"/>
      <c r="L94" s="64"/>
      <c r="M94" s="64"/>
      <c r="N94" s="96"/>
    </row>
    <row r="95">
      <c r="A95" s="66" t="s">
        <v>139</v>
      </c>
      <c r="B95" s="177" t="s">
        <v>1469</v>
      </c>
      <c r="C95" s="187">
        <v>4145</v>
      </c>
      <c r="D95" s="187" t="s">
        <v>1153</v>
      </c>
      <c r="E95" s="62"/>
      <c r="F95" s="199">
        <f>IF($C$100=0,"",IF(C95="[for completion]","",IF(C95="","",C95/$C$100)))</f>
        <v>0.19219826395770456</v>
      </c>
      <c r="G95" s="199" t="str">
        <f>IF($D$100=0,"",IF(D95="[Mark as ND1 if not relevant]","",IF(D95="","",D95/$D$100)))</f>
        <v/>
      </c>
      <c r="H95" s="64"/>
      <c r="L95" s="64"/>
      <c r="M95" s="64"/>
      <c r="N95" s="96"/>
    </row>
    <row r="96">
      <c r="A96" s="66" t="s">
        <v>140</v>
      </c>
      <c r="B96" s="177" t="s">
        <v>1470</v>
      </c>
      <c r="C96" s="187">
        <v>2087.4463</v>
      </c>
      <c r="D96" s="187" t="s">
        <v>1153</v>
      </c>
      <c r="E96" s="62"/>
      <c r="F96" s="199">
        <f>IF($C$100=0,"",IF(C96="[for completion]","",IF(C96="","",C96/$C$100)))</f>
        <v>0.09679217248852443</v>
      </c>
      <c r="G96" s="199" t="str">
        <f>IF($D$100=0,"",IF(D96="[Mark as ND1 if not relevant]","",IF(D96="","",D96/$D$100)))</f>
        <v/>
      </c>
      <c r="H96" s="64"/>
      <c r="L96" s="64"/>
      <c r="M96" s="64"/>
      <c r="N96" s="96"/>
    </row>
    <row r="97">
      <c r="A97" s="66" t="s">
        <v>141</v>
      </c>
      <c r="B97" s="177" t="s">
        <v>1471</v>
      </c>
      <c r="C97" s="187">
        <v>633.0695</v>
      </c>
      <c r="D97" s="187" t="s">
        <v>1153</v>
      </c>
      <c r="E97" s="62"/>
      <c r="F97" s="199">
        <f>IF($C$100=0,"",IF(C97="[for completion]","",IF(C97="","",C97/$C$100)))</f>
        <v>0.02935461010001738</v>
      </c>
      <c r="G97" s="199" t="str">
        <f>IF($D$100=0,"",IF(D97="[Mark as ND1 if not relevant]","",IF(D97="","",D97/$D$100)))</f>
        <v/>
      </c>
      <c r="H97" s="64"/>
      <c r="L97" s="64"/>
      <c r="M97" s="64"/>
    </row>
    <row r="98">
      <c r="A98" s="66" t="s">
        <v>142</v>
      </c>
      <c r="B98" s="177" t="s">
        <v>1472</v>
      </c>
      <c r="C98" s="187">
        <v>9465.756</v>
      </c>
      <c r="D98" s="187" t="s">
        <v>1153</v>
      </c>
      <c r="E98" s="62"/>
      <c r="F98" s="199">
        <f>IF($C$100=0,"",IF(C98="[for completion]","",IF(C98="","",C98/$C$100)))</f>
        <v>0.43891480584975284</v>
      </c>
      <c r="G98" s="199" t="str">
        <f>IF($D$100=0,"",IF(D98="[Mark as ND1 if not relevant]","",IF(D98="","",D98/$D$100)))</f>
        <v/>
      </c>
      <c r="H98" s="64"/>
      <c r="L98" s="64"/>
      <c r="M98" s="64"/>
    </row>
    <row r="99">
      <c r="A99" s="66" t="s">
        <v>143</v>
      </c>
      <c r="B99" s="177" t="s">
        <v>1473</v>
      </c>
      <c r="C99" s="187">
        <v>1490</v>
      </c>
      <c r="D99" s="187" t="s">
        <v>1153</v>
      </c>
      <c r="E99" s="62"/>
      <c r="F99" s="199">
        <f>IF($C$100=0,"",IF(C99="[for completion]","",IF(C99="","",C99/$C$100)))</f>
        <v>0.06908936388346919</v>
      </c>
      <c r="G99" s="199" t="str">
        <f>IF($D$100=0,"",IF(D99="[Mark as ND1 if not relevant]","",IF(D99="","",D99/$D$100)))</f>
        <v/>
      </c>
      <c r="H99" s="64"/>
      <c r="L99" s="64"/>
      <c r="M99" s="64"/>
    </row>
    <row r="100">
      <c r="A100" s="66" t="s">
        <v>144</v>
      </c>
      <c r="B100" s="100" t="s">
        <v>95</v>
      </c>
      <c r="C100" s="189">
        <f>SUM(C93:C99)</f>
        <v>21566.2718</v>
      </c>
      <c r="D100" s="189">
        <f>SUM(D93:D99)</f>
        <v>0</v>
      </c>
      <c r="E100" s="83"/>
      <c r="F100" s="200">
        <f>SUM(F93:F99)</f>
        <v>1</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1307</v>
      </c>
      <c r="D102" s="189" t="s">
        <v>1153</v>
      </c>
      <c r="E102" s="83"/>
      <c r="F102" s="199">
        <f>IF($C$100=0,"",IF(C102="","",IF(C102="","",C102/$C$100)))</f>
        <v>0.06060389167496257</v>
      </c>
      <c r="G102" s="199" t="str">
        <f>IF($D$100=0,"",IF(D102="","",IF(D102="","",D102/$D$100)))</f>
        <v/>
      </c>
      <c r="H102" s="64"/>
      <c r="L102" s="64"/>
      <c r="M102" s="64"/>
    </row>
    <row r="103" outlineLevel="1">
      <c r="A103" s="66" t="s">
        <v>147</v>
      </c>
      <c r="B103" s="101" t="s">
        <v>122</v>
      </c>
      <c r="C103" s="189">
        <v>275.5</v>
      </c>
      <c r="D103" s="189" t="s">
        <v>1153</v>
      </c>
      <c r="E103" s="83"/>
      <c r="F103" s="199">
        <f>IF($C$100=0,"",IF(C103="","",IF(C103="","",C103/$C$100)))</f>
        <v>0.012774577013352861</v>
      </c>
      <c r="G103" s="199" t="str">
        <f>IF($D$100=0,"",IF(D103="","",IF(D103="","",D103/$D$100)))</f>
        <v/>
      </c>
      <c r="H103" s="64"/>
      <c r="L103" s="64"/>
      <c r="M103" s="64"/>
    </row>
    <row r="104" outlineLevel="1">
      <c r="A104" s="66" t="s">
        <v>148</v>
      </c>
      <c r="B104" s="101" t="s">
        <v>124</v>
      </c>
      <c r="C104" s="189">
        <v>1827</v>
      </c>
      <c r="D104" s="189" t="s">
        <v>1153</v>
      </c>
      <c r="E104" s="83"/>
      <c r="F104" s="199">
        <f>IF($C$100=0,"",IF(C104="","",IF(C104="","",C104/$C$100)))</f>
        <v>0.08471561598328739</v>
      </c>
      <c r="G104" s="199" t="str">
        <f>IF($D$100=0,"",IF(D104="","",IF(D104="","",D104/$D$100)))</f>
        <v/>
      </c>
      <c r="H104" s="64"/>
      <c r="L104" s="64"/>
      <c r="M104" s="64"/>
    </row>
    <row r="105" outlineLevel="1">
      <c r="A105" s="66" t="s">
        <v>149</v>
      </c>
      <c r="B105" s="101" t="s">
        <v>126</v>
      </c>
      <c r="C105" s="189">
        <v>335.5</v>
      </c>
      <c r="D105" s="189" t="s">
        <v>1153</v>
      </c>
      <c r="E105" s="83"/>
      <c r="F105" s="199">
        <f>IF($C$100=0,"",IF(C105="","",IF(C105="","",C105/$C$100)))</f>
        <v>0.0155566990489288</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25574.3774</v>
      </c>
      <c r="D112" s="187">
        <v>25574.3774</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25574.3774</v>
      </c>
      <c r="D130" s="187">
        <f>SUM(D112:D129)</f>
        <v>25574.3774</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21223.2</v>
      </c>
      <c r="D138" s="187">
        <v>21566.27198946</v>
      </c>
      <c r="E138" s="92"/>
      <c r="F138" s="199">
        <f>IF($C$156=0,"",IF(C138="[for completion]","",IF(C138="","",C138/$C$156)))</f>
        <v>0.9840921977786579</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0.015455424658601178</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0.00045237756274093454</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21566.27198946</v>
      </c>
      <c r="D156" s="187">
        <f>SUM(D138:D155)</f>
        <v>21566.27198946</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20066.27198946</v>
      </c>
      <c r="D164" s="187">
        <v>20066.27198946</v>
      </c>
      <c r="E164" s="104"/>
      <c r="F164" s="199">
        <f>IF($C$167=0,"",IF(C164="[for completion]","",IF(C164="","",C164/$C$167)))</f>
        <v>0.930446949721626</v>
      </c>
      <c r="G164" s="199">
        <f>IF($D$167=0,"",IF(D164="[for completion]","",IF(D164="","",D164/$D$167)))</f>
        <v>0.930446949721626</v>
      </c>
      <c r="H164" s="64"/>
      <c r="L164" s="64"/>
      <c r="M164" s="64"/>
      <c r="N164" s="96"/>
    </row>
    <row r="165">
      <c r="A165" s="66" t="s">
        <v>217</v>
      </c>
      <c r="B165" s="64" t="s">
        <v>218</v>
      </c>
      <c r="C165" s="187">
        <v>1500</v>
      </c>
      <c r="D165" s="187">
        <v>1500</v>
      </c>
      <c r="E165" s="104"/>
      <c r="F165" s="199">
        <f>IF($C$167=0,"",IF(C165="[for completion]","",IF(C165="","",C165/$C$167)))</f>
        <v>0.06955305027837398</v>
      </c>
      <c r="G165" s="199">
        <f>IF($D$167=0,"",IF(D165="[for completion]","",IF(D165="","",D165/$D$167)))</f>
        <v>0.06955305027837398</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21566.27198946</v>
      </c>
      <c r="D167" s="202">
        <f>SUM(D164:D166)</f>
        <v>21566.27198946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109.81712529</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109.81712529</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109.81712529</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109.81712529</v>
      </c>
      <c r="E207" s="94"/>
      <c r="F207" s="199">
        <f>SUM(F193:F196)</f>
        <v>1</v>
      </c>
      <c r="G207" s="94"/>
      <c r="H207" s="64"/>
      <c r="L207" s="64"/>
      <c r="M207" s="64"/>
      <c r="N207" s="96"/>
    </row>
    <row r="208">
      <c r="A208" s="66" t="s">
        <v>284</v>
      </c>
      <c r="B208" s="100" t="s">
        <v>95</v>
      </c>
      <c r="C208" s="189">
        <f>SUM(C193:C206)</f>
        <v>109.81712529</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47" right="0.7086614173228347" top="0.7480314960629921" bottom="0.7480314960629921" header="0.31496062992125984" footer="0.31496062992125984"/>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25464.56031526</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25464.56031526</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129919</v>
      </c>
      <c r="D28" s="311" t="str">
        <f>IF(C28="","","ND2")</f>
        <v>ND2</v>
      </c>
      <c r="F28" s="311">
        <f>IF(C28=0,"",IF(C28="","",C28))</f>
        <v>129919</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0.000471</v>
      </c>
      <c r="D36" s="179" t="str">
        <f>IF(C36="","","ND2")</f>
        <v>ND2</v>
      </c>
      <c r="E36" s="210"/>
      <c r="F36" s="179">
        <f>IF(C36=0,"",C36)</f>
        <v>0.000471</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0.02269586</v>
      </c>
      <c r="D99" s="179" t="str">
        <f>IF(C99="","","ND2")</f>
        <v>ND2</v>
      </c>
      <c r="E99" s="179"/>
      <c r="F99" s="179">
        <f>IF(C99="","",C99)</f>
        <v>0.02269586</v>
      </c>
      <c r="G99" s="145"/>
    </row>
    <row r="100">
      <c r="A100" s="145" t="s">
        <v>523</v>
      </c>
      <c r="B100" s="166" t="s">
        <v>2719</v>
      </c>
      <c r="C100" s="179">
        <v>0.02640731</v>
      </c>
      <c r="D100" s="179" t="str">
        <f>IF(C100="","","ND2")</f>
        <v>ND2</v>
      </c>
      <c r="E100" s="179"/>
      <c r="F100" s="179">
        <f>IF(C100="","",C100)</f>
        <v>0.02640731</v>
      </c>
      <c r="G100" s="145"/>
    </row>
    <row r="101">
      <c r="A101" s="145" t="s">
        <v>524</v>
      </c>
      <c r="B101" s="166" t="s">
        <v>2720</v>
      </c>
      <c r="C101" s="179">
        <v>0.02498138</v>
      </c>
      <c r="D101" s="179" t="str">
        <f>IF(C101="","","ND2")</f>
        <v>ND2</v>
      </c>
      <c r="E101" s="179"/>
      <c r="F101" s="179">
        <f>IF(C101="","",C101)</f>
        <v>0.02498138</v>
      </c>
      <c r="G101" s="145"/>
    </row>
    <row r="102">
      <c r="A102" s="145" t="s">
        <v>525</v>
      </c>
      <c r="B102" s="166" t="s">
        <v>2721</v>
      </c>
      <c r="C102" s="179">
        <v>0.05857158</v>
      </c>
      <c r="D102" s="179" t="str">
        <f>IF(C102="","","ND2")</f>
        <v>ND2</v>
      </c>
      <c r="E102" s="179"/>
      <c r="F102" s="179">
        <f>IF(C102="","",C102)</f>
        <v>0.05857158</v>
      </c>
      <c r="G102" s="145"/>
    </row>
    <row r="103">
      <c r="A103" s="145" t="s">
        <v>526</v>
      </c>
      <c r="B103" s="166" t="s">
        <v>2722</v>
      </c>
      <c r="C103" s="179">
        <v>0.11969874</v>
      </c>
      <c r="D103" s="179" t="str">
        <f>IF(C103="","","ND2")</f>
        <v>ND2</v>
      </c>
      <c r="E103" s="179"/>
      <c r="F103" s="179">
        <f>IF(C103="","",C103)</f>
        <v>0.11969874</v>
      </c>
      <c r="G103" s="145"/>
    </row>
    <row r="104">
      <c r="A104" s="145" t="s">
        <v>527</v>
      </c>
      <c r="B104" s="166" t="s">
        <v>2723</v>
      </c>
      <c r="C104" s="179">
        <v>0.20628276</v>
      </c>
      <c r="D104" s="179" t="str">
        <f>IF(C104="","","ND2")</f>
        <v>ND2</v>
      </c>
      <c r="E104" s="179"/>
      <c r="F104" s="179">
        <f>IF(C104="","",C104)</f>
        <v>0.20628276</v>
      </c>
      <c r="G104" s="145"/>
    </row>
    <row r="105">
      <c r="A105" s="145" t="s">
        <v>528</v>
      </c>
      <c r="B105" s="166" t="s">
        <v>2724</v>
      </c>
      <c r="C105" s="179">
        <v>0.23166221</v>
      </c>
      <c r="D105" s="179" t="str">
        <f>IF(C105="","","ND2")</f>
        <v>ND2</v>
      </c>
      <c r="E105" s="179"/>
      <c r="F105" s="179">
        <f>IF(C105="","",C105)</f>
        <v>0.23166221</v>
      </c>
      <c r="G105" s="145"/>
    </row>
    <row r="106">
      <c r="A106" s="145" t="s">
        <v>529</v>
      </c>
      <c r="B106" s="166" t="s">
        <v>2725</v>
      </c>
      <c r="C106" s="179">
        <v>0.01439016</v>
      </c>
      <c r="D106" s="179" t="str">
        <f>IF(C106="","","ND2")</f>
        <v>ND2</v>
      </c>
      <c r="E106" s="179"/>
      <c r="F106" s="179">
        <f>IF(C106="","",C106)</f>
        <v>0.01439016</v>
      </c>
      <c r="G106" s="145"/>
    </row>
    <row r="107">
      <c r="A107" s="145" t="s">
        <v>530</v>
      </c>
      <c r="B107" s="166" t="s">
        <v>2726</v>
      </c>
      <c r="C107" s="179">
        <v>0.12281658</v>
      </c>
      <c r="D107" s="179" t="str">
        <f>IF(C107="","","ND2")</f>
        <v>ND2</v>
      </c>
      <c r="E107" s="179"/>
      <c r="F107" s="179">
        <f>IF(C107="","",C107)</f>
        <v>0.12281658</v>
      </c>
      <c r="G107" s="145"/>
    </row>
    <row r="108">
      <c r="A108" s="145" t="s">
        <v>531</v>
      </c>
      <c r="B108" s="166" t="s">
        <v>2727</v>
      </c>
      <c r="C108" s="179">
        <v>0.09304168</v>
      </c>
      <c r="D108" s="179" t="str">
        <f>IF(C108="","","ND2")</f>
        <v>ND2</v>
      </c>
      <c r="E108" s="179"/>
      <c r="F108" s="179">
        <f>IF(C108="","",C108)</f>
        <v>0.09304168</v>
      </c>
      <c r="G108" s="145"/>
    </row>
    <row r="109">
      <c r="A109" s="145" t="s">
        <v>532</v>
      </c>
      <c r="B109" s="166" t="s">
        <v>2728</v>
      </c>
      <c r="C109" s="179">
        <v>0.03115968</v>
      </c>
      <c r="D109" s="179" t="str">
        <f>IF(C109="","","ND2")</f>
        <v>ND2</v>
      </c>
      <c r="E109" s="179"/>
      <c r="F109" s="179">
        <f>IF(C109="","",C109)</f>
        <v>0.03115968</v>
      </c>
      <c r="G109" s="145"/>
    </row>
    <row r="110">
      <c r="A110" s="145" t="s">
        <v>533</v>
      </c>
      <c r="B110" s="166" t="s">
        <v>2729</v>
      </c>
      <c r="C110" s="179">
        <v>0.04829205</v>
      </c>
      <c r="D110" s="179" t="str">
        <f>IF(C110="","","ND2")</f>
        <v>ND2</v>
      </c>
      <c r="E110" s="179"/>
      <c r="F110" s="179">
        <f>IF(C110="","",C110)</f>
        <v>0.04829205</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0.93563231</v>
      </c>
      <c r="D150" s="179" t="str">
        <f>IF(C150="","","ND2")</f>
        <v>ND2</v>
      </c>
      <c r="E150" s="180"/>
      <c r="F150" s="179">
        <f>IF(C150="","",C150)</f>
        <v>0.93563231</v>
      </c>
    </row>
    <row r="151">
      <c r="A151" s="145" t="s">
        <v>556</v>
      </c>
      <c r="B151" s="145" t="s">
        <v>2732</v>
      </c>
      <c r="C151" s="179">
        <v>0.06436769</v>
      </c>
      <c r="D151" s="179" t="str">
        <f>IF(C151="","","ND2")</f>
        <v>ND2</v>
      </c>
      <c r="E151" s="180"/>
      <c r="F151" s="179">
        <f>IF(C151="","",C151)</f>
        <v>0.06436769</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145" t="s">
        <v>2733</v>
      </c>
      <c r="C160" s="179">
        <v>0.55916162</v>
      </c>
      <c r="D160" s="179" t="str">
        <f>IF(C160="","","ND2")</f>
        <v>ND2</v>
      </c>
      <c r="E160" s="180"/>
      <c r="F160" s="179">
        <f>IF(C160="","",C160)</f>
        <v>0.55916162</v>
      </c>
    </row>
    <row r="161">
      <c r="A161" s="145" t="s">
        <v>568</v>
      </c>
      <c r="B161" s="145" t="s">
        <v>569</v>
      </c>
      <c r="C161" s="179">
        <v>0.28934511</v>
      </c>
      <c r="D161" s="179" t="str">
        <f>IF(C161="","","ND2")</f>
        <v>ND2</v>
      </c>
      <c r="E161" s="180"/>
      <c r="F161" s="179">
        <f>IF(C161="","",C161)</f>
        <v>0.28934511</v>
      </c>
    </row>
    <row r="162">
      <c r="A162" s="145" t="s">
        <v>570</v>
      </c>
      <c r="B162" s="145" t="s">
        <v>93</v>
      </c>
      <c r="C162" s="179">
        <v>0.15149327</v>
      </c>
      <c r="D162" s="179" t="str">
        <f>IF(C162="","","ND2")</f>
        <v>ND2</v>
      </c>
      <c r="E162" s="180"/>
      <c r="F162" s="179">
        <f>IF(C162="","",C162)</f>
        <v>0.15149327</v>
      </c>
    </row>
    <row r="163" outlineLevel="1">
      <c r="A163" s="145" t="s">
        <v>571</v>
      </c>
      <c r="E163" s="141"/>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0.10044807</v>
      </c>
      <c r="D170" s="179" t="str">
        <f>IF(C170="","","ND2")</f>
        <v>ND2</v>
      </c>
      <c r="E170" s="180"/>
      <c r="F170" s="179">
        <f>IF(C170="","",C170)</f>
        <v>0.10044807</v>
      </c>
    </row>
    <row r="171">
      <c r="A171" s="145" t="s">
        <v>580</v>
      </c>
      <c r="B171" s="167" t="s">
        <v>2735</v>
      </c>
      <c r="C171" s="179">
        <v>0.02599885</v>
      </c>
      <c r="D171" s="179" t="str">
        <f>IF(C171="","","ND2")</f>
        <v>ND2</v>
      </c>
      <c r="E171" s="180"/>
      <c r="F171" s="179">
        <f>IF(C171="","",C171)</f>
        <v>0.02599885</v>
      </c>
    </row>
    <row r="172">
      <c r="A172" s="145" t="s">
        <v>582</v>
      </c>
      <c r="B172" s="167" t="s">
        <v>2736</v>
      </c>
      <c r="C172" s="179">
        <v>0.02336512</v>
      </c>
      <c r="D172" s="179" t="str">
        <f>IF(C172="","","ND2")</f>
        <v>ND2</v>
      </c>
      <c r="E172" s="179"/>
      <c r="F172" s="179">
        <f>IF(C172="","",C172)</f>
        <v>0.02336512</v>
      </c>
    </row>
    <row r="173">
      <c r="A173" s="145" t="s">
        <v>584</v>
      </c>
      <c r="B173" s="167" t="s">
        <v>2737</v>
      </c>
      <c r="C173" s="179">
        <v>0.11488038</v>
      </c>
      <c r="D173" s="179" t="str">
        <f>IF(C173="","","ND2")</f>
        <v>ND2</v>
      </c>
      <c r="E173" s="179"/>
      <c r="F173" s="179">
        <f>IF(C173="","",C173)</f>
        <v>0.11488038</v>
      </c>
    </row>
    <row r="174">
      <c r="A174" s="145" t="s">
        <v>586</v>
      </c>
      <c r="B174" s="167" t="s">
        <v>2738</v>
      </c>
      <c r="C174" s="179">
        <v>0.73530757</v>
      </c>
      <c r="D174" s="179" t="str">
        <f>IF(C174="","","ND2")</f>
        <v>ND2</v>
      </c>
      <c r="E174" s="179"/>
      <c r="F174" s="179">
        <f>IF(C174="","",C174)</f>
        <v>0.73530757</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196.00335836374973</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57.4270288</v>
      </c>
      <c r="D190" s="211">
        <v>4241</v>
      </c>
      <c r="E190" s="172"/>
      <c r="F190" s="207">
        <f>IF($C$214=0,"",IF(C190="[for completion]","",IF(C190="","",C190/$C$214)))</f>
        <v>0.0022551745676749825</v>
      </c>
      <c r="G190" s="207">
        <f>IF($D$214=0,"",IF(D190="[for completion]","",IF(D190="","",D190/$D$214)))</f>
        <v>0.03264341628245291</v>
      </c>
    </row>
    <row r="191">
      <c r="A191" s="145" t="s">
        <v>606</v>
      </c>
      <c r="B191" s="166" t="s">
        <v>2741</v>
      </c>
      <c r="C191" s="208">
        <v>243.52877771</v>
      </c>
      <c r="D191" s="211">
        <v>6247</v>
      </c>
      <c r="E191" s="172"/>
      <c r="F191" s="207">
        <f>IF($C$214=0,"",IF(C191="[for completion]","",IF(C191="","",C191/$C$214)))</f>
        <v>0.009563439332744414</v>
      </c>
      <c r="G191" s="207">
        <f>IF($D$214=0,"",IF(D191="[for completion]","",IF(D191="","",D191/$D$214)))</f>
        <v>0.0480838060637782</v>
      </c>
    </row>
    <row r="192">
      <c r="A192" s="145" t="s">
        <v>607</v>
      </c>
      <c r="B192" s="166" t="s">
        <v>2742</v>
      </c>
      <c r="C192" s="208">
        <v>481.58097264</v>
      </c>
      <c r="D192" s="211">
        <v>7583</v>
      </c>
      <c r="E192" s="172"/>
      <c r="F192" s="207">
        <f>IF($C$214=0,"",IF(C192="[for completion]","",IF(C192="","",C192/$C$214)))</f>
        <v>0.018911811815238988</v>
      </c>
      <c r="G192" s="207">
        <f>IF($D$214=0,"",IF(D192="[for completion]","",IF(D192="","",D192/$D$214)))</f>
        <v>0.05836713644655516</v>
      </c>
    </row>
    <row r="193">
      <c r="A193" s="145" t="s">
        <v>608</v>
      </c>
      <c r="B193" s="166" t="s">
        <v>2743</v>
      </c>
      <c r="C193" s="208">
        <v>890.03251293</v>
      </c>
      <c r="D193" s="211">
        <v>9994</v>
      </c>
      <c r="E193" s="172"/>
      <c r="F193" s="207">
        <f>IF($C$214=0,"",IF(C193="[for completion]","",IF(C193="","",C193/$C$214)))</f>
        <v>0.03495181153379802</v>
      </c>
      <c r="G193" s="207">
        <f>IF($D$214=0,"",IF(D193="[for completion]","",IF(D193="","",D193/$D$214)))</f>
        <v>0.07692485317774922</v>
      </c>
    </row>
    <row r="194">
      <c r="A194" s="145" t="s">
        <v>609</v>
      </c>
      <c r="B194" s="166" t="s">
        <v>2744</v>
      </c>
      <c r="C194" s="208">
        <v>3105.80157943</v>
      </c>
      <c r="D194" s="211">
        <v>24465</v>
      </c>
      <c r="E194" s="172"/>
      <c r="F194" s="207">
        <f>IF($C$214=0,"",IF(C194="[for completion]","",IF(C194="","",C194/$C$214)))</f>
        <v>0.12196564719669649</v>
      </c>
      <c r="G194" s="207">
        <f>IF($D$214=0,"",IF(D194="[for completion]","",IF(D194="","",D194/$D$214)))</f>
        <v>0.18830963908281315</v>
      </c>
    </row>
    <row r="195">
      <c r="A195" s="145" t="s">
        <v>610</v>
      </c>
      <c r="B195" s="166" t="s">
        <v>2745</v>
      </c>
      <c r="C195" s="208">
        <v>4463.74865855</v>
      </c>
      <c r="D195" s="211">
        <v>25455</v>
      </c>
      <c r="E195" s="172"/>
      <c r="F195" s="207">
        <f>IF($C$214=0,"",IF(C195="[for completion]","",IF(C195="","",C195/$C$214)))</f>
        <v>0.1752925871598511</v>
      </c>
      <c r="G195" s="207">
        <f>IF($D$214=0,"",IF(D195="[for completion]","",IF(D195="","",D195/$D$214)))</f>
        <v>0.19592977162693678</v>
      </c>
    </row>
    <row r="196">
      <c r="A196" s="145" t="s">
        <v>611</v>
      </c>
      <c r="B196" s="166" t="s">
        <v>2746</v>
      </c>
      <c r="C196" s="208">
        <v>4262.74399966</v>
      </c>
      <c r="D196" s="211">
        <v>19006</v>
      </c>
      <c r="E196" s="172"/>
      <c r="F196" s="207">
        <f>IF($C$214=0,"",IF(C196="[for completion]","",IF(C196="","",C196/$C$214)))</f>
        <v>0.16739908118914149</v>
      </c>
      <c r="G196" s="207">
        <f>IF($D$214=0,"",IF(D196="[for completion]","",IF(D196="","",D196/$D$214)))</f>
        <v>0.14629115064001416</v>
      </c>
    </row>
    <row r="197">
      <c r="A197" s="145" t="s">
        <v>612</v>
      </c>
      <c r="B197" s="166" t="s">
        <v>2747</v>
      </c>
      <c r="C197" s="208">
        <v>3437.77627758</v>
      </c>
      <c r="D197" s="211">
        <v>12549</v>
      </c>
      <c r="E197" s="172"/>
      <c r="F197" s="207">
        <f>IF($C$214=0,"",IF(C197="[for completion]","",IF(C197="","",C197/$C$214)))</f>
        <v>0.13500238115322427</v>
      </c>
      <c r="G197" s="207">
        <f>IF($D$214=0,"",IF(D197="[for completion]","",IF(D197="","",D197/$D$214)))</f>
        <v>0.09659095282445215</v>
      </c>
    </row>
    <row r="198">
      <c r="A198" s="145" t="s">
        <v>613</v>
      </c>
      <c r="B198" s="166" t="s">
        <v>2748</v>
      </c>
      <c r="C198" s="208">
        <v>2403.97539969</v>
      </c>
      <c r="D198" s="211">
        <v>7421</v>
      </c>
      <c r="E198" s="172"/>
      <c r="F198" s="207">
        <f>IF($C$214=0,"",IF(C198="[for completion]","",IF(C198="","",C198/$C$214)))</f>
        <v>0.09440474800773933</v>
      </c>
      <c r="G198" s="207">
        <f>IF($D$214=0,"",IF(D198="[for completion]","",IF(D198="","",D198/$D$214)))</f>
        <v>0.05712020566660766</v>
      </c>
    </row>
    <row r="199">
      <c r="A199" s="145" t="s">
        <v>614</v>
      </c>
      <c r="B199" s="166" t="s">
        <v>2749</v>
      </c>
      <c r="C199" s="208">
        <v>1707.65713822</v>
      </c>
      <c r="D199" s="211">
        <v>4569</v>
      </c>
      <c r="E199" s="166"/>
      <c r="F199" s="207">
        <f>IF($C$214=0,"",IF(C199="[for completion]","",IF(C199="","",C199/$C$214)))</f>
        <v>0.06706014622198922</v>
      </c>
      <c r="G199" s="207">
        <f>IF($D$214=0,"",IF(D199="[for completion]","",IF(D199="","",D199/$D$214)))</f>
        <v>0.035168066256667616</v>
      </c>
    </row>
    <row r="200">
      <c r="A200" s="145" t="s">
        <v>615</v>
      </c>
      <c r="B200" s="166" t="s">
        <v>2750</v>
      </c>
      <c r="C200" s="208">
        <v>1234.63663005</v>
      </c>
      <c r="D200" s="211">
        <v>2912</v>
      </c>
      <c r="E200" s="166"/>
      <c r="F200" s="207">
        <f>IF($C$214=0,"",IF(C200="[for completion]","",IF(C200="","",C200/$C$214)))</f>
        <v>0.04848450610435736</v>
      </c>
      <c r="G200" s="207">
        <f>IF($D$214=0,"",IF(D200="[for completion]","",IF(D200="","",D200/$D$214)))</f>
        <v>0.022413965624735414</v>
      </c>
    </row>
    <row r="201">
      <c r="A201" s="145" t="s">
        <v>616</v>
      </c>
      <c r="B201" s="166" t="s">
        <v>2751</v>
      </c>
      <c r="C201" s="208">
        <v>855.9067937</v>
      </c>
      <c r="D201" s="211">
        <v>1803</v>
      </c>
      <c r="E201" s="166"/>
      <c r="F201" s="207">
        <f>IF($C$214=0,"",IF(C201="[for completion]","",IF(C201="","",C201/$C$214)))</f>
        <v>0.03361168553878723</v>
      </c>
      <c r="G201" s="207">
        <f>IF($D$214=0,"",IF(D201="[for completion]","",IF(D201="","",D201/$D$214)))</f>
        <v>0.013877877754600944</v>
      </c>
    </row>
    <row r="202">
      <c r="A202" s="145" t="s">
        <v>617</v>
      </c>
      <c r="B202" s="166" t="s">
        <v>2752</v>
      </c>
      <c r="C202" s="208">
        <v>581.38460237</v>
      </c>
      <c r="D202" s="211">
        <v>1107</v>
      </c>
      <c r="E202" s="166"/>
      <c r="F202" s="207">
        <f>IF($C$214=0,"",IF(C202="[for completion]","",IF(C202="","",C202/$C$214)))</f>
        <v>0.0228311266784998</v>
      </c>
      <c r="G202" s="207">
        <f>IF($D$214=0,"",IF(D202="[for completion]","",IF(D202="","",D202/$D$214)))</f>
        <v>0.008520693662974622</v>
      </c>
    </row>
    <row r="203">
      <c r="A203" s="145" t="s">
        <v>618</v>
      </c>
      <c r="B203" s="166" t="s">
        <v>2753</v>
      </c>
      <c r="C203" s="208">
        <v>479.15049904</v>
      </c>
      <c r="D203" s="211">
        <v>833</v>
      </c>
      <c r="E203" s="166"/>
      <c r="F203" s="207">
        <f>IF($C$214=0,"",IF(C203="[for completion]","",IF(C203="","",C203/$C$214)))</f>
        <v>0.018816366475916026</v>
      </c>
      <c r="G203" s="207">
        <f>IF($D$214=0,"",IF(D203="[for completion]","",IF(D203="","",D203/$D$214)))</f>
        <v>0.006411687282075755</v>
      </c>
    </row>
    <row r="204">
      <c r="A204" s="145" t="s">
        <v>619</v>
      </c>
      <c r="B204" s="166" t="s">
        <v>2754</v>
      </c>
      <c r="C204" s="208">
        <v>318.30255711</v>
      </c>
      <c r="D204" s="211">
        <v>509</v>
      </c>
      <c r="E204" s="166"/>
      <c r="F204" s="207">
        <f>IF($C$214=0,"",IF(C204="[for completion]","",IF(C204="","",C204/$C$214)))</f>
        <v>0.012499825371783568</v>
      </c>
      <c r="G204" s="207">
        <f>IF($D$214=0,"",IF(D204="[for completion]","",IF(D204="","",D204/$D$214)))</f>
        <v>0.003917825722180744</v>
      </c>
    </row>
    <row r="205">
      <c r="A205" s="145" t="s">
        <v>620</v>
      </c>
      <c r="B205" s="166" t="s">
        <v>2755</v>
      </c>
      <c r="C205" s="208">
        <v>270.29426249</v>
      </c>
      <c r="D205" s="211">
        <v>400</v>
      </c>
      <c r="F205" s="207">
        <f>IF($C$214=0,"",IF(C205="[for completion]","",IF(C205="","",C205/$C$214)))</f>
        <v>0.010614526979600832</v>
      </c>
      <c r="G205" s="207">
        <f>IF($D$214=0,"",IF(D205="[for completion]","",IF(D205="","",D205/$D$214)))</f>
        <v>0.00307884143196915</v>
      </c>
    </row>
    <row r="206">
      <c r="A206" s="145" t="s">
        <v>621</v>
      </c>
      <c r="B206" s="166" t="s">
        <v>2756</v>
      </c>
      <c r="C206" s="208">
        <v>193.15845564</v>
      </c>
      <c r="D206" s="211">
        <v>266</v>
      </c>
      <c r="E206" s="161"/>
      <c r="F206" s="207">
        <f>IF($C$214=0,"",IF(C206="[for completion]","",IF(C206="","",C206/$C$214)))</f>
        <v>0.0075853834996022695</v>
      </c>
      <c r="G206" s="207">
        <f>IF($D$214=0,"",IF(D206="[for completion]","",IF(D206="","",D206/$D$214)))</f>
        <v>0.0020474295522594846</v>
      </c>
    </row>
    <row r="207">
      <c r="A207" s="145" t="s">
        <v>622</v>
      </c>
      <c r="B207" s="166" t="s">
        <v>2757</v>
      </c>
      <c r="C207" s="208">
        <v>135.77250899</v>
      </c>
      <c r="D207" s="211">
        <v>175</v>
      </c>
      <c r="E207" s="161"/>
      <c r="F207" s="207">
        <f>IF($C$214=0,"",IF(C207="[for completion]","",IF(C207="","",C207/$C$214)))</f>
        <v>0.005331822238793433</v>
      </c>
      <c r="G207" s="207">
        <f>IF($D$214=0,"",IF(D207="[for completion]","",IF(D207="","",D207/$D$214)))</f>
        <v>0.0013469931264865032</v>
      </c>
    </row>
    <row r="208">
      <c r="A208" s="145" t="s">
        <v>623</v>
      </c>
      <c r="B208" s="166" t="s">
        <v>2758</v>
      </c>
      <c r="C208" s="208">
        <v>100.07806879</v>
      </c>
      <c r="D208" s="211">
        <v>121</v>
      </c>
      <c r="E208" s="161"/>
      <c r="F208" s="207">
        <f>IF($C$214=0,"",IF(C208="[for completion]","",IF(C208="","",C208/$C$214)))</f>
        <v>0.003930092157531846</v>
      </c>
      <c r="G208" s="207">
        <f>IF($D$214=0,"",IF(D208="[for completion]","",IF(D208="","",D208/$D$214)))</f>
        <v>0.0009313495331706679</v>
      </c>
    </row>
    <row r="209">
      <c r="A209" s="145" t="s">
        <v>624</v>
      </c>
      <c r="B209" s="166" t="s">
        <v>2759</v>
      </c>
      <c r="C209" s="208">
        <v>100.87381275</v>
      </c>
      <c r="D209" s="211">
        <v>115</v>
      </c>
      <c r="E209" s="161"/>
      <c r="F209" s="207">
        <f>IF($C$214=0,"",IF(C209="[for completion]","",IF(C209="","",C209/$C$214)))</f>
        <v>0.0039613412327229505</v>
      </c>
      <c r="G209" s="207">
        <f>IF($D$214=0,"",IF(D209="[for completion]","",IF(D209="","",D209/$D$214)))</f>
        <v>0.0008851669116911306</v>
      </c>
    </row>
    <row r="210">
      <c r="A210" s="145" t="s">
        <v>625</v>
      </c>
      <c r="B210" s="166" t="s">
        <v>2760</v>
      </c>
      <c r="C210" s="208">
        <v>72.18272802</v>
      </c>
      <c r="D210" s="211">
        <v>78</v>
      </c>
      <c r="E210" s="161"/>
      <c r="F210" s="207">
        <f>IF($C$214=0,"",IF(C210="[for completion]","",IF(C210="","",C210/$C$214)))</f>
        <v>0.00283463476794231</v>
      </c>
      <c r="G210" s="207">
        <f>IF($D$214=0,"",IF(D210="[for completion]","",IF(D210="","",D210/$D$214)))</f>
        <v>0.0006003740792339843</v>
      </c>
    </row>
    <row r="211">
      <c r="A211" s="145" t="s">
        <v>626</v>
      </c>
      <c r="B211" s="166" t="s">
        <v>2761</v>
      </c>
      <c r="C211" s="208">
        <v>68.5470511</v>
      </c>
      <c r="D211" s="211">
        <v>70</v>
      </c>
      <c r="E211" s="161"/>
      <c r="F211" s="207">
        <f>IF($C$214=0,"",IF(C211="[for completion]","",IF(C211="","",C211/$C$214)))</f>
        <v>0.0026918607763638546</v>
      </c>
      <c r="G211" s="207">
        <f>IF($D$214=0,"",IF(D211="[for completion]","",IF(D211="","",D211/$D$214)))</f>
        <v>0.0005387972505946012</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25464.560315260005</v>
      </c>
      <c r="D214" s="212">
        <f>SUM(D190:D213)</f>
        <v>129919</v>
      </c>
      <c r="E214" s="161"/>
      <c r="F214" s="213">
        <f>SUM(F190:F213)</f>
        <v>0.9999999999999998</v>
      </c>
      <c r="G214" s="213">
        <f>SUM(G190:G213)</f>
        <v>0.9999999999999998</v>
      </c>
    </row>
    <row r="215" ht="15" customHeight="1">
      <c r="A215" s="156"/>
      <c r="B215" s="156" t="s">
        <v>630</v>
      </c>
      <c r="C215" s="156" t="s">
        <v>599</v>
      </c>
      <c r="D215" s="156" t="s">
        <v>600</v>
      </c>
      <c r="E215" s="163"/>
      <c r="F215" s="156" t="s">
        <v>429</v>
      </c>
      <c r="G215" s="156" t="s">
        <v>601</v>
      </c>
    </row>
    <row r="216">
      <c r="A216" s="145" t="s">
        <v>631</v>
      </c>
      <c r="B216" s="145" t="s">
        <v>632</v>
      </c>
      <c r="C216" s="179">
        <v>0.50141137</v>
      </c>
      <c r="F216" s="210"/>
      <c r="G216" s="210"/>
    </row>
    <row r="217">
      <c r="F217" s="210"/>
      <c r="G217" s="210"/>
    </row>
    <row r="218">
      <c r="B218" s="166" t="s">
        <v>633</v>
      </c>
      <c r="F218" s="210"/>
      <c r="G218" s="210"/>
    </row>
    <row r="219">
      <c r="A219" s="145" t="s">
        <v>634</v>
      </c>
      <c r="B219" s="145" t="s">
        <v>2763</v>
      </c>
      <c r="C219" s="208">
        <v>7596.0857331</v>
      </c>
      <c r="D219" s="211">
        <v>61854</v>
      </c>
      <c r="F219" s="207">
        <f>IF($C$227=0,"",IF(C219="[for completion]","",C219/$C$227))</f>
        <v>0.2983002902487948</v>
      </c>
      <c r="G219" s="207">
        <f>IF($D$227=0,"",IF(D219="[for completion]","",D219/$D$227))</f>
        <v>0.4760966448325495</v>
      </c>
    </row>
    <row r="220">
      <c r="A220" s="145" t="s">
        <v>636</v>
      </c>
      <c r="B220" s="145" t="s">
        <v>2764</v>
      </c>
      <c r="C220" s="208">
        <v>5490.88784929</v>
      </c>
      <c r="D220" s="211">
        <v>25364</v>
      </c>
      <c r="F220" s="207">
        <f>IF($C$227=0,"",IF(C220="[for completion]","",C220/$C$227))</f>
        <v>0.21562861409389847</v>
      </c>
      <c r="G220" s="207">
        <f>IF($D$227=0,"",IF(D220="[for completion]","",D220/$D$227))</f>
        <v>0.1952293352011638</v>
      </c>
    </row>
    <row r="221">
      <c r="A221" s="145" t="s">
        <v>638</v>
      </c>
      <c r="B221" s="145" t="s">
        <v>2765</v>
      </c>
      <c r="C221" s="208">
        <v>5424.57758137</v>
      </c>
      <c r="D221" s="211">
        <v>21262</v>
      </c>
      <c r="F221" s="207">
        <f>IF($C$227=0,"",IF(C221="[for completion]","",C221/$C$227))</f>
        <v>0.21302459238297725</v>
      </c>
      <c r="G221" s="207">
        <f>IF($D$227=0,"",IF(D221="[for completion]","",D221/$D$227))</f>
        <v>0.16365581631632017</v>
      </c>
    </row>
    <row r="222">
      <c r="A222" s="145" t="s">
        <v>640</v>
      </c>
      <c r="B222" s="145" t="s">
        <v>2766</v>
      </c>
      <c r="C222" s="208">
        <v>3642.28122944</v>
      </c>
      <c r="D222" s="211">
        <v>12164</v>
      </c>
      <c r="F222" s="207">
        <f>IF($C$227=0,"",IF(C222="[for completion]","",C222/$C$227))</f>
        <v>0.1430333445520876</v>
      </c>
      <c r="G222" s="207">
        <f>IF($D$227=0,"",IF(D222="[for completion]","",D222/$D$227))</f>
        <v>0.09362756794618185</v>
      </c>
    </row>
    <row r="223">
      <c r="A223" s="145" t="s">
        <v>642</v>
      </c>
      <c r="B223" s="145" t="s">
        <v>2767</v>
      </c>
      <c r="C223" s="208">
        <v>1548.6479552</v>
      </c>
      <c r="D223" s="211">
        <v>4558</v>
      </c>
      <c r="F223" s="207">
        <f>IF($C$227=0,"",IF(C223="[for completion]","",C223/$C$227))</f>
        <v>0.06081581366523539</v>
      </c>
      <c r="G223" s="207">
        <f>IF($D$227=0,"",IF(D223="[for completion]","",D223/$D$227))</f>
        <v>0.035083398117288465</v>
      </c>
    </row>
    <row r="224">
      <c r="A224" s="145" t="s">
        <v>644</v>
      </c>
      <c r="B224" s="145" t="s">
        <v>2768</v>
      </c>
      <c r="C224" s="208">
        <v>720.72366601</v>
      </c>
      <c r="D224" s="211">
        <v>1937</v>
      </c>
      <c r="F224" s="207">
        <f>IF($C$227=0,"",IF(C224="[for completion]","",C224/$C$227))</f>
        <v>0.028303008459097407</v>
      </c>
      <c r="G224" s="207">
        <f>IF($D$227=0,"",IF(D224="[for completion]","",D224/$D$227))</f>
        <v>0.014909289634310608</v>
      </c>
    </row>
    <row r="225">
      <c r="A225" s="145" t="s">
        <v>646</v>
      </c>
      <c r="B225" s="145" t="s">
        <v>2769</v>
      </c>
      <c r="C225" s="208">
        <v>658.42835398</v>
      </c>
      <c r="D225" s="211">
        <v>1790</v>
      </c>
      <c r="F225" s="207">
        <f>IF($C$227=0,"",IF(C225="[for completion]","",C225/$C$227))</f>
        <v>0.025856655124943485</v>
      </c>
      <c r="G225" s="207">
        <f>IF($D$227=0,"",IF(D225="[for completion]","",D225/$D$227))</f>
        <v>0.013777815408061946</v>
      </c>
    </row>
    <row r="226">
      <c r="A226" s="145" t="s">
        <v>648</v>
      </c>
      <c r="B226" s="145" t="s">
        <v>649</v>
      </c>
      <c r="C226" s="208">
        <v>382.92794687</v>
      </c>
      <c r="D226" s="211">
        <v>990</v>
      </c>
      <c r="F226" s="207">
        <f>IF($C$227=0,"",IF(C226="[for completion]","",C226/$C$227))</f>
        <v>0.015037681472965586</v>
      </c>
      <c r="G226" s="207">
        <f>IF($D$227=0,"",IF(D226="[for completion]","",D226/$D$227))</f>
        <v>0.007620132544123646</v>
      </c>
    </row>
    <row r="227">
      <c r="A227" s="145" t="s">
        <v>650</v>
      </c>
      <c r="B227" s="175" t="s">
        <v>95</v>
      </c>
      <c r="C227" s="208">
        <f>SUM(C219:C226)</f>
        <v>25464.56031526</v>
      </c>
      <c r="D227" s="211">
        <f>SUM(D219:D226)</f>
        <v>129919</v>
      </c>
      <c r="F227" s="179">
        <f>SUM(F219:F226)</f>
        <v>0.9999999999999999</v>
      </c>
      <c r="G227" s="179">
        <f>SUM(G219:G226)</f>
        <v>1</v>
      </c>
    </row>
    <row r="228" outlineLevel="1">
      <c r="A228" s="145" t="s">
        <v>651</v>
      </c>
      <c r="B228" s="162" t="s">
        <v>2770</v>
      </c>
      <c r="C228" s="208">
        <v>342.62896816</v>
      </c>
      <c r="D228" s="211">
        <v>868</v>
      </c>
      <c r="F228" s="207">
        <f>IF($C$227=0,"",IF(C228="[for completion]","",C228/$C$227))</f>
        <v>0.013455129949943596</v>
      </c>
      <c r="G228" s="207">
        <f>IF($D$227=0,"",IF(D228="[for completion]","",D228/$D$227))</f>
        <v>0.006681085907373056</v>
      </c>
    </row>
    <row r="229" outlineLevel="1">
      <c r="A229" s="145" t="s">
        <v>653</v>
      </c>
      <c r="B229" s="162" t="s">
        <v>2771</v>
      </c>
      <c r="C229" s="208">
        <v>26.02855393</v>
      </c>
      <c r="D229" s="211">
        <v>75</v>
      </c>
      <c r="F229" s="207">
        <f>IF($C$227=0,"",IF(C229="[for completion]","",C229/$C$227))</f>
        <v>0.0010221481780072997</v>
      </c>
      <c r="G229" s="207">
        <f>IF($D$227=0,"",IF(D229="[for completion]","",D229/$D$227))</f>
        <v>0.0005772827684942157</v>
      </c>
    </row>
    <row r="230" outlineLevel="1">
      <c r="A230" s="145" t="s">
        <v>655</v>
      </c>
      <c r="B230" s="162" t="s">
        <v>2772</v>
      </c>
      <c r="C230" s="208">
        <v>6.71205183</v>
      </c>
      <c r="D230" s="211">
        <v>24</v>
      </c>
      <c r="F230" s="207">
        <f>IF($C$227=0,"",IF(C230="[for completion]","",C230/$C$227))</f>
        <v>0.00026358404570518766</v>
      </c>
      <c r="G230" s="207">
        <f>IF($D$227=0,"",IF(D230="[for completion]","",D230/$D$227))</f>
        <v>0.000184730485918149</v>
      </c>
    </row>
    <row r="231" outlineLevel="1">
      <c r="A231" s="145" t="s">
        <v>657</v>
      </c>
      <c r="B231" s="162" t="s">
        <v>2773</v>
      </c>
      <c r="C231" s="208">
        <v>3.71764264</v>
      </c>
      <c r="D231" s="211">
        <v>8</v>
      </c>
      <c r="F231" s="207">
        <f>IF($C$227=0,"",IF(C231="[for completion]","",C231/$C$227))</f>
        <v>0.00014599280702177095</v>
      </c>
      <c r="G231" s="207">
        <f>IF($D$227=0,"",IF(D231="[for completion]","",D231/$D$227))</f>
        <v>6.1576828639383E-05</v>
      </c>
    </row>
    <row r="232" outlineLevel="1">
      <c r="A232" s="145" t="s">
        <v>659</v>
      </c>
      <c r="B232" s="162" t="s">
        <v>2774</v>
      </c>
      <c r="C232" s="208">
        <v>1.0668051</v>
      </c>
      <c r="D232" s="211">
        <v>6</v>
      </c>
      <c r="F232" s="207">
        <f>IF($C$227=0,"",IF(C232="[for completion]","",C232/$C$227))</f>
        <v>4.1893717652792214E-05</v>
      </c>
      <c r="G232" s="207">
        <f>IF($D$227=0,"",IF(D232="[for completion]","",D232/$D$227))</f>
        <v>4.618262147953725E-05</v>
      </c>
    </row>
    <row r="233" outlineLevel="1">
      <c r="A233" s="145" t="s">
        <v>661</v>
      </c>
      <c r="B233" s="162" t="s">
        <v>2775</v>
      </c>
      <c r="C233" s="208">
        <v>2.77392521</v>
      </c>
      <c r="D233" s="211">
        <v>9</v>
      </c>
      <c r="F233" s="207">
        <f>IF($C$227=0,"",IF(C233="[for completion]","",C233/$C$227))</f>
        <v>0.00010893277463493785</v>
      </c>
      <c r="G233" s="207">
        <f>IF($D$227=0,"",IF(D233="[for completion]","",D233/$D$227))</f>
        <v>6.927393221930587E-05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0.50947375</v>
      </c>
      <c r="F238" s="210"/>
      <c r="G238" s="210"/>
    </row>
    <row r="239">
      <c r="F239" s="210"/>
      <c r="G239" s="210"/>
    </row>
    <row r="240">
      <c r="B240" s="166" t="s">
        <v>633</v>
      </c>
      <c r="F240" s="210"/>
      <c r="G240" s="210"/>
    </row>
    <row r="241">
      <c r="A241" s="145" t="s">
        <v>668</v>
      </c>
      <c r="B241" s="145" t="s">
        <v>2776</v>
      </c>
      <c r="C241" s="208">
        <v>7275.41570298</v>
      </c>
      <c r="D241" s="211">
        <v>60274</v>
      </c>
      <c r="F241" s="207">
        <f>IF($C$249=0,"",IF(C241="[Mark as ND1 if not relevant]","",C241/$C$249))</f>
        <v>0.2857074935874744</v>
      </c>
      <c r="G241" s="207">
        <f>IF($D$249=0,"",IF(D241="[Mark as ND1 if not relevant]","",D241/$D$249))</f>
        <v>0.4639352211762714</v>
      </c>
    </row>
    <row r="242">
      <c r="A242" s="145" t="s">
        <v>669</v>
      </c>
      <c r="B242" s="145" t="s">
        <v>2777</v>
      </c>
      <c r="C242" s="208">
        <v>5343.03068488</v>
      </c>
      <c r="D242" s="211">
        <v>25012</v>
      </c>
      <c r="F242" s="207">
        <f>IF($C$249=0,"",IF(C242="[Mark as ND1 if not relevant]","",C242/$C$249))</f>
        <v>0.20982222424936642</v>
      </c>
      <c r="G242" s="207">
        <f>IF($D$249=0,"",IF(D242="[Mark as ND1 if not relevant]","",D242/$D$249))</f>
        <v>0.19251995474103095</v>
      </c>
    </row>
    <row r="243">
      <c r="A243" s="145" t="s">
        <v>670</v>
      </c>
      <c r="B243" s="145" t="s">
        <v>2778</v>
      </c>
      <c r="C243" s="208">
        <v>5416.99045238</v>
      </c>
      <c r="D243" s="211">
        <v>21540</v>
      </c>
      <c r="F243" s="207">
        <f>IF($C$249=0,"",IF(C243="[Mark as ND1 if not relevant]","",C243/$C$249))</f>
        <v>0.2127266438263924</v>
      </c>
      <c r="G243" s="207">
        <f>IF($D$249=0,"",IF(D243="[Mark as ND1 if not relevant]","",D243/$D$249))</f>
        <v>0.16579561111153873</v>
      </c>
    </row>
    <row r="244">
      <c r="A244" s="145" t="s">
        <v>671</v>
      </c>
      <c r="B244" s="145" t="s">
        <v>2779</v>
      </c>
      <c r="C244" s="208">
        <v>3862.90165748</v>
      </c>
      <c r="D244" s="211">
        <v>13043</v>
      </c>
      <c r="F244" s="207">
        <f>IF($C$249=0,"",IF(C244="[Mark as ND1 if not relevant]","",C244/$C$249))</f>
        <v>0.15169716695108618</v>
      </c>
      <c r="G244" s="207">
        <f>IF($D$249=0,"",IF(D244="[Mark as ND1 if not relevant]","",D244/$D$249))</f>
        <v>0.10039332199293406</v>
      </c>
    </row>
    <row r="245">
      <c r="A245" s="145" t="s">
        <v>672</v>
      </c>
      <c r="B245" s="145" t="s">
        <v>2780</v>
      </c>
      <c r="C245" s="208">
        <v>1681.94545522</v>
      </c>
      <c r="D245" s="211">
        <v>5019</v>
      </c>
      <c r="F245" s="207">
        <f>IF($C$249=0,"",IF(C245="[Mark as ND1 if not relevant]","",C245/$C$249))</f>
        <v>0.06605044164897952</v>
      </c>
      <c r="G245" s="207">
        <f>IF($D$249=0,"",IF(D245="[Mark as ND1 if not relevant]","",D245/$D$249))</f>
        <v>0.03863176286763291</v>
      </c>
    </row>
    <row r="246">
      <c r="A246" s="145" t="s">
        <v>673</v>
      </c>
      <c r="B246" s="145" t="s">
        <v>2781</v>
      </c>
      <c r="C246" s="208">
        <v>753.43521329</v>
      </c>
      <c r="D246" s="211">
        <v>2024</v>
      </c>
      <c r="F246" s="207">
        <f>IF($C$249=0,"",IF(C246="[Mark as ND1 if not relevant]","",C246/$C$249))</f>
        <v>0.029587599548635962</v>
      </c>
      <c r="G246" s="207">
        <f>IF($D$249=0,"",IF(D246="[Mark as ND1 if not relevant]","",D246/$D$249))</f>
        <v>0.015578937645763898</v>
      </c>
    </row>
    <row r="247">
      <c r="A247" s="145" t="s">
        <v>674</v>
      </c>
      <c r="B247" s="145" t="s">
        <v>2782</v>
      </c>
      <c r="C247" s="208">
        <v>628.25840996</v>
      </c>
      <c r="D247" s="211">
        <v>1708</v>
      </c>
      <c r="F247" s="207">
        <f>IF($C$249=0,"",IF(C247="[Mark as ND1 if not relevant]","",C247/$C$249))</f>
        <v>0.024671873465787166</v>
      </c>
      <c r="G247" s="207">
        <f>IF($D$249=0,"",IF(D247="[Mark as ND1 if not relevant]","",D247/$D$249))</f>
        <v>0.013146652914508271</v>
      </c>
    </row>
    <row r="248">
      <c r="A248" s="145" t="s">
        <v>675</v>
      </c>
      <c r="B248" s="145" t="s">
        <v>649</v>
      </c>
      <c r="C248" s="208">
        <v>502.58273907</v>
      </c>
      <c r="D248" s="211">
        <v>1299</v>
      </c>
      <c r="F248" s="207">
        <f>IF($C$249=0,"",IF(C248="[Mark as ND1 if not relevant]","",C248/$C$249))</f>
        <v>0.019736556722278066</v>
      </c>
      <c r="G248" s="207">
        <f>IF($D$249=0,"",IF(D248="[Mark as ND1 if not relevant]","",D248/$D$249))</f>
        <v>0.009998537550319814</v>
      </c>
    </row>
    <row r="249">
      <c r="A249" s="145" t="s">
        <v>676</v>
      </c>
      <c r="B249" s="175" t="s">
        <v>95</v>
      </c>
      <c r="C249" s="208">
        <f>SUM(C241:C248)</f>
        <v>25464.560315259998</v>
      </c>
      <c r="D249" s="211">
        <f>SUM(D241:D248)</f>
        <v>129919</v>
      </c>
      <c r="F249" s="179">
        <f>SUM(F241:F248)</f>
        <v>1</v>
      </c>
      <c r="G249" s="179">
        <f>SUM(G241:G248)</f>
        <v>0.9999999999999999</v>
      </c>
    </row>
    <row r="250" outlineLevel="1">
      <c r="A250" s="145" t="s">
        <v>677</v>
      </c>
      <c r="B250" s="162" t="s">
        <v>2770</v>
      </c>
      <c r="C250" s="208">
        <v>434.69396156</v>
      </c>
      <c r="D250" s="211">
        <v>1119</v>
      </c>
      <c r="F250" s="207">
        <f>IF($C$249=0,"",IF(C250="[for completion]","",C250/$C$249))</f>
        <v>0.01707054652341684</v>
      </c>
      <c r="G250" s="207">
        <f>IF($D$249=0,"",IF(D250="[for completion]","",D250/$D$249))</f>
        <v>0.008613058905933698</v>
      </c>
    </row>
    <row r="251" outlineLevel="1">
      <c r="A251" s="145" t="s">
        <v>678</v>
      </c>
      <c r="B251" s="162" t="s">
        <v>2771</v>
      </c>
      <c r="C251" s="208">
        <v>51.69594546</v>
      </c>
      <c r="D251" s="211">
        <v>127</v>
      </c>
      <c r="F251" s="207">
        <f>IF($C$249=0,"",IF(C251="[for completion]","",C251/$C$249))</f>
        <v>0.0020301134133080033</v>
      </c>
      <c r="G251" s="207">
        <f>IF($D$249=0,"",IF(D251="[for completion]","",D251/$D$249))</f>
        <v>0.0009775321546502051</v>
      </c>
    </row>
    <row r="252" outlineLevel="1">
      <c r="A252" s="145" t="s">
        <v>679</v>
      </c>
      <c r="B252" s="162" t="s">
        <v>2772</v>
      </c>
      <c r="C252" s="208">
        <v>7.28235386</v>
      </c>
      <c r="D252" s="211">
        <v>26</v>
      </c>
      <c r="F252" s="207">
        <f>IF($C$249=0,"",IF(C252="[for completion]","",C252/$C$249))</f>
        <v>0.00028597995684362734</v>
      </c>
      <c r="G252" s="207">
        <f>IF($D$249=0,"",IF(D252="[for completion]","",D252/$D$249))</f>
        <v>0.00020012469307799475</v>
      </c>
    </row>
    <row r="253" outlineLevel="1">
      <c r="A253" s="145" t="s">
        <v>680</v>
      </c>
      <c r="B253" s="162" t="s">
        <v>2773</v>
      </c>
      <c r="C253" s="208">
        <v>5.06974788</v>
      </c>
      <c r="D253" s="211">
        <v>12</v>
      </c>
      <c r="F253" s="207">
        <f>IF($C$249=0,"",IF(C253="[for completion]","",C253/$C$249))</f>
        <v>0.0001990903364218656</v>
      </c>
      <c r="G253" s="207">
        <f>IF($D$249=0,"",IF(D253="[for completion]","",D253/$D$249))</f>
        <v>9.23652429590745E-05</v>
      </c>
    </row>
    <row r="254" outlineLevel="1">
      <c r="A254" s="145" t="s">
        <v>681</v>
      </c>
      <c r="B254" s="162" t="s">
        <v>2774</v>
      </c>
      <c r="C254" s="208">
        <v>1.0668051</v>
      </c>
      <c r="D254" s="211">
        <v>6</v>
      </c>
      <c r="F254" s="207">
        <f>IF($C$249=0,"",IF(C254="[for completion]","",C254/$C$249))</f>
        <v>4.189371765279222E-05</v>
      </c>
      <c r="G254" s="207">
        <f>IF($D$249=0,"",IF(D254="[for completion]","",D254/$D$249))</f>
        <v>4.618262147953725E-05</v>
      </c>
    </row>
    <row r="255" outlineLevel="1">
      <c r="A255" s="145" t="s">
        <v>682</v>
      </c>
      <c r="B255" s="162" t="s">
        <v>2783</v>
      </c>
      <c r="C255" s="208">
        <v>2.77392521</v>
      </c>
      <c r="D255" s="211">
        <v>9</v>
      </c>
      <c r="F255" s="207">
        <f>IF($C$249=0,"",IF(C255="[for completion]","",C255/$C$249))</f>
        <v>0.00010893277463493787</v>
      </c>
      <c r="G255" s="207">
        <f>IF($D$249=0,"",IF(D255="[for completion]","",D255/$D$249))</f>
        <v>6.927393221930587E-05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0.84904185</v>
      </c>
      <c r="E277" s="141"/>
      <c r="F277" s="141"/>
    </row>
    <row r="278">
      <c r="A278" s="145" t="s">
        <v>709</v>
      </c>
      <c r="B278" s="145" t="s">
        <v>2785</v>
      </c>
      <c r="C278" s="179">
        <v>0.15095815</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25464.56031526</v>
      </c>
      <c r="D287" s="311">
        <v>129919</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25464.56031526</v>
      </c>
      <c r="D305" s="311">
        <f>SUM(D287:D304)</f>
        <v>129919</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25464.56031526</v>
      </c>
      <c r="D310" s="311">
        <v>129919</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25464.56031526</v>
      </c>
      <c r="D328" s="311">
        <f>SUM(D310:D327)</f>
        <v>129919</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858.30409304</v>
      </c>
      <c r="D333" s="311">
        <v>3396</v>
      </c>
      <c r="E333" s="253"/>
      <c r="F333" s="244">
        <f>IF($C$346=0,"",IF(C333="[For completion]","",C333/$C$346))</f>
        <v>0.033705828116170115</v>
      </c>
      <c r="G333" s="244">
        <f>IF($D$346=0,"",IF(D333="[For completion]","",D333/$D$346))</f>
        <v>0.026139363757418082</v>
      </c>
    </row>
    <row r="334" s="216" customFormat="1">
      <c r="A334" s="329" t="s">
        <v>2069</v>
      </c>
      <c r="B334" s="252" t="s">
        <v>1541</v>
      </c>
      <c r="C334" s="245">
        <v>1394.44788221</v>
      </c>
      <c r="D334" s="311">
        <v>6024</v>
      </c>
      <c r="E334" s="253"/>
      <c r="F334" s="365">
        <f>IF($C$346=0,"",IF(C334="[For completion]","",C334/$C$346))</f>
        <v>0.05476033612778924</v>
      </c>
      <c r="G334" s="365">
        <f>IF($D$346=0,"",IF(D334="[For completion]","",D334/$D$346))</f>
        <v>0.0463673519654554</v>
      </c>
    </row>
    <row r="335" s="216" customFormat="1">
      <c r="A335" s="329" t="s">
        <v>2070</v>
      </c>
      <c r="B335" s="344" t="s">
        <v>2219</v>
      </c>
      <c r="C335" s="245">
        <v>800.38980162</v>
      </c>
      <c r="D335" s="311">
        <v>4048</v>
      </c>
      <c r="E335" s="253"/>
      <c r="F335" s="365">
        <f>IF($C$346=0,"",IF(C335="[For completion]","",C335/$C$346))</f>
        <v>0.031431518616889496</v>
      </c>
      <c r="G335" s="365">
        <f>IF($D$346=0,"",IF(D335="[For completion]","",D335/$D$346))</f>
        <v>0.031157875291527797</v>
      </c>
    </row>
    <row r="336" s="216" customFormat="1">
      <c r="A336" s="329" t="s">
        <v>2071</v>
      </c>
      <c r="B336" s="252" t="s">
        <v>1542</v>
      </c>
      <c r="C336" s="245">
        <v>1289.89162181</v>
      </c>
      <c r="D336" s="311">
        <v>7902</v>
      </c>
      <c r="E336" s="253"/>
      <c r="F336" s="365">
        <f>IF($C$346=0,"",IF(C336="[For completion]","",C336/$C$346))</f>
        <v>0.05065438420458469</v>
      </c>
      <c r="G336" s="365">
        <f>IF($D$346=0,"",IF(D336="[For completion]","",D336/$D$346))</f>
        <v>0.060822512488550556</v>
      </c>
    </row>
    <row r="337" s="216" customFormat="1">
      <c r="A337" s="329" t="s">
        <v>2072</v>
      </c>
      <c r="B337" s="252" t="s">
        <v>1543</v>
      </c>
      <c r="C337" s="245">
        <v>3105.24225498</v>
      </c>
      <c r="D337" s="311">
        <v>19914</v>
      </c>
      <c r="E337" s="253"/>
      <c r="F337" s="365">
        <f>IF($C$346=0,"",IF(C337="[For completion]","",C337/$C$346))</f>
        <v>0.12194368237802009</v>
      </c>
      <c r="G337" s="365">
        <f>IF($D$346=0,"",IF(D337="[For completion]","",D337/$D$346))</f>
        <v>0.15328012069058414</v>
      </c>
    </row>
    <row r="338" s="216" customFormat="1">
      <c r="A338" s="329" t="s">
        <v>2073</v>
      </c>
      <c r="B338" s="252" t="s">
        <v>1544</v>
      </c>
      <c r="C338" s="245">
        <v>3249.46600734</v>
      </c>
      <c r="D338" s="311">
        <v>21105</v>
      </c>
      <c r="E338" s="253"/>
      <c r="F338" s="365">
        <f>IF($C$346=0,"",IF(C338="[For completion]","",C338/$C$346))</f>
        <v>0.12760738717301598</v>
      </c>
      <c r="G338" s="365">
        <f>IF($D$346=0,"",IF(D338="[For completion]","",D338/$D$346))</f>
        <v>0.1624473710542723</v>
      </c>
    </row>
    <row r="339" s="216" customFormat="1">
      <c r="A339" s="329" t="s">
        <v>2074</v>
      </c>
      <c r="B339" s="252" t="s">
        <v>1545</v>
      </c>
      <c r="C339" s="245">
        <v>4365.76917358</v>
      </c>
      <c r="D339" s="311">
        <v>23934</v>
      </c>
      <c r="E339" s="253"/>
      <c r="F339" s="365">
        <f>IF($C$346=0,"",IF(C339="[For completion]","",C339/$C$346))</f>
        <v>0.1714449069424439</v>
      </c>
      <c r="G339" s="365">
        <f>IF($D$346=0,"",IF(D339="[For completion]","",D339/$D$346))</f>
        <v>0.1842224770818741</v>
      </c>
    </row>
    <row r="340" s="216" customFormat="1">
      <c r="A340" s="329" t="s">
        <v>2075</v>
      </c>
      <c r="B340" s="252" t="s">
        <v>1546</v>
      </c>
      <c r="C340" s="245">
        <v>2983.41182749</v>
      </c>
      <c r="D340" s="311">
        <v>12991</v>
      </c>
      <c r="E340" s="253"/>
      <c r="F340" s="365">
        <f>IF($C$346=0,"",IF(C340="[For completion]","",C340/$C$346))</f>
        <v>0.11715936935703339</v>
      </c>
      <c r="G340" s="365">
        <f>IF($D$346=0,"",IF(D340="[For completion]","",D340/$D$346))</f>
        <v>0.09999307260677807</v>
      </c>
    </row>
    <row r="341" s="216" customFormat="1">
      <c r="A341" s="367" t="s">
        <v>2076</v>
      </c>
      <c r="B341" s="368" t="s">
        <v>2591</v>
      </c>
      <c r="C341" s="245">
        <v>4468.89545588</v>
      </c>
      <c r="D341" s="311">
        <v>18687</v>
      </c>
      <c r="E341" s="377"/>
      <c r="F341" s="365">
        <f>IF($C$346=0,"",IF(C341="[For completion]","",C341/$C$346))</f>
        <v>0.17549470324849675</v>
      </c>
      <c r="G341" s="365">
        <f>IF($D$346=0,"",IF(D341="[For completion]","",D341/$D$346))</f>
        <v>0.14383577459801877</v>
      </c>
    </row>
    <row r="342" s="216" customFormat="1">
      <c r="A342" s="367" t="s">
        <v>2077</v>
      </c>
      <c r="B342" s="367" t="s">
        <v>2594</v>
      </c>
      <c r="C342" s="245">
        <v>1539.3103761</v>
      </c>
      <c r="D342" s="311">
        <v>6810</v>
      </c>
      <c r="E342" s="108"/>
      <c r="F342" s="365">
        <f>IF($C$346=0,"",IF(C342="[For completion]","",C342/$C$346))</f>
        <v>0.06044912447113986</v>
      </c>
      <c r="G342" s="365">
        <f>IF($D$346=0,"",IF(D342="[For completion]","",D342/$D$346))</f>
        <v>0.05241727537927478</v>
      </c>
    </row>
    <row r="343" s="216" customFormat="1">
      <c r="A343" s="367" t="s">
        <v>2078</v>
      </c>
      <c r="B343" s="367" t="s">
        <v>2592</v>
      </c>
      <c r="C343" s="245">
        <v>1384.14572147</v>
      </c>
      <c r="D343" s="311">
        <v>5044</v>
      </c>
      <c r="E343" s="108"/>
      <c r="F343" s="365">
        <f>IF($C$346=0,"",IF(C343="[For completion]","",C343/$C$346))</f>
        <v>0.05435576755827711</v>
      </c>
      <c r="G343" s="365">
        <f>IF($D$346=0,"",IF(D343="[For completion]","",D343/$D$346))</f>
        <v>0.03882419045713098</v>
      </c>
    </row>
    <row r="344" s="361" customFormat="1">
      <c r="A344" s="367" t="s">
        <v>2588</v>
      </c>
      <c r="B344" s="368" t="s">
        <v>2593</v>
      </c>
      <c r="C344" s="245">
        <v>25.28609974</v>
      </c>
      <c r="D344" s="311">
        <v>64</v>
      </c>
      <c r="E344" s="377"/>
      <c r="F344" s="365">
        <f>IF($C$346=0,"",IF(C344="[For completion]","",C344/$C$346))</f>
        <v>0.0009929918061395684</v>
      </c>
      <c r="G344" s="365">
        <f>IF($D$346=0,"",IF(D344="[For completion]","",D344/$D$346))</f>
        <v>0.000492614629115064</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25464.560315259994</v>
      </c>
      <c r="D346" s="311">
        <f>SUM(D333:D345)</f>
        <v>129919</v>
      </c>
      <c r="E346" s="377"/>
      <c r="F346" s="378">
        <f>SUM(F333:F345)</f>
        <v>1.0000000000000002</v>
      </c>
      <c r="G346" s="378">
        <f>SUM(G333:G345)</f>
        <v>1</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21711.08119368</v>
      </c>
      <c r="D358" s="311">
        <v>107918</v>
      </c>
      <c r="E358" s="271"/>
      <c r="F358" s="244">
        <f>IF($C$365=0,"",IF(C358="[For completion]","",C358/$C$365))</f>
        <v>0.8525998848945107</v>
      </c>
      <c r="G358" s="244">
        <f>IF($D$365=0,"",IF(D358="[For completion]","",D358/$D$365))</f>
        <v>0.8306560241381168</v>
      </c>
    </row>
    <row r="359" s="216" customFormat="1">
      <c r="A359" s="329" t="s">
        <v>2396</v>
      </c>
      <c r="B359" s="266" t="s">
        <v>1930</v>
      </c>
      <c r="C359" s="245">
        <v>3753.47912158</v>
      </c>
      <c r="D359" s="311">
        <v>22001</v>
      </c>
      <c r="E359" s="271"/>
      <c r="F359" s="244">
        <f>IF($C$365=0,"",IF(C359="[For completion]","",C359/$C$365))</f>
        <v>0.14740011510548937</v>
      </c>
      <c r="G359" s="244">
        <f>IF($D$365=0,"",IF(D359="[For completion]","",D359/$D$365))</f>
        <v>0.16934397586188318</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25464.560315259998</v>
      </c>
      <c r="D365" s="268">
        <f>SUM(D358:D364)</f>
        <v>129919</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25464.56031526</v>
      </c>
      <c r="D371" s="311">
        <v>129919</v>
      </c>
      <c r="E371" s="271"/>
      <c r="F371" s="244">
        <f>IF($C$372=0,"",IF(C371="[For completion]","",C371/$C$372))</f>
        <v>1</v>
      </c>
      <c r="G371" s="244">
        <f>IF($D$372=0,"",IF(D371="[For completion]","",D371/$D$372))</f>
        <v>1</v>
      </c>
    </row>
    <row r="372" s="216" customFormat="1">
      <c r="A372" s="329" t="s">
        <v>2407</v>
      </c>
      <c r="B372" s="270" t="s">
        <v>95</v>
      </c>
      <c r="C372" s="245">
        <f>SUM(C368:C371)</f>
        <v>25464.56031526</v>
      </c>
      <c r="D372" s="311">
        <f>SUM(D368:D371)</f>
        <v>129919</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25464.56031526</v>
      </c>
      <c r="D375" s="311">
        <v>129919</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25464.56031526</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c r="G476" s="145"/>
    </row>
    <row r="477">
      <c r="A477" s="329"/>
      <c r="G477" s="145"/>
    </row>
    <row r="478">
      <c r="A478" s="329"/>
      <c r="B478" s="166" t="s">
        <v>633</v>
      </c>
      <c r="G478" s="145"/>
    </row>
    <row r="479">
      <c r="A479" s="329" t="s">
        <v>2082</v>
      </c>
      <c r="B479" s="145" t="s">
        <v>635</v>
      </c>
      <c r="C479" s="208"/>
      <c r="D479" s="211"/>
      <c r="F479" s="207" t="str">
        <f>IF($C$487=0,"",IF(C479="[Mark as ND1 if not relevant]","",C479/$C$487))</f>
        <v/>
      </c>
      <c r="G479" s="207" t="str">
        <f>IF($D$487=0,"",IF(D479="[Mark as ND1 if not relevant]","",D479/$D$487))</f>
        <v/>
      </c>
    </row>
    <row r="480">
      <c r="A480" s="329" t="s">
        <v>2083</v>
      </c>
      <c r="B480" s="145" t="s">
        <v>637</v>
      </c>
      <c r="C480" s="208"/>
      <c r="D480" s="211"/>
      <c r="F480" s="207" t="str">
        <f>IF($C$487=0,"",IF(C480="[Mark as ND1 if not relevant]","",C480/$C$487))</f>
        <v/>
      </c>
      <c r="G480" s="207" t="str">
        <f>IF($D$487=0,"",IF(D480="[Mark as ND1 if not relevant]","",D480/$D$487))</f>
        <v/>
      </c>
    </row>
    <row r="481">
      <c r="A481" s="329" t="s">
        <v>2084</v>
      </c>
      <c r="B481" s="145" t="s">
        <v>639</v>
      </c>
      <c r="C481" s="208"/>
      <c r="D481" s="211"/>
      <c r="F481" s="207" t="str">
        <f>IF($C$487=0,"",IF(C481="[Mark as ND1 if not relevant]","",C481/$C$487))</f>
        <v/>
      </c>
      <c r="G481" s="207" t="str">
        <f>IF($D$487=0,"",IF(D481="[Mark as ND1 if not relevant]","",D481/$D$487))</f>
        <v/>
      </c>
    </row>
    <row r="482">
      <c r="A482" s="329" t="s">
        <v>2085</v>
      </c>
      <c r="B482" s="145" t="s">
        <v>641</v>
      </c>
      <c r="C482" s="208"/>
      <c r="D482" s="211"/>
      <c r="F482" s="207" t="str">
        <f>IF($C$487=0,"",IF(C482="[Mark as ND1 if not relevant]","",C482/$C$487))</f>
        <v/>
      </c>
      <c r="G482" s="207" t="str">
        <f>IF($D$487=0,"",IF(D482="[Mark as ND1 if not relevant]","",D482/$D$487))</f>
        <v/>
      </c>
    </row>
    <row r="483">
      <c r="A483" s="329" t="s">
        <v>2086</v>
      </c>
      <c r="B483" s="145" t="s">
        <v>643</v>
      </c>
      <c r="C483" s="208"/>
      <c r="D483" s="211"/>
      <c r="F483" s="207" t="str">
        <f>IF($C$487=0,"",IF(C483="[Mark as ND1 if not relevant]","",C483/$C$487))</f>
        <v/>
      </c>
      <c r="G483" s="207" t="str">
        <f>IF($D$487=0,"",IF(D483="[Mark as ND1 if not relevant]","",D483/$D$487))</f>
        <v/>
      </c>
    </row>
    <row r="484">
      <c r="A484" s="329" t="s">
        <v>2087</v>
      </c>
      <c r="B484" s="145" t="s">
        <v>645</v>
      </c>
      <c r="C484" s="208"/>
      <c r="D484" s="211"/>
      <c r="F484" s="207" t="str">
        <f>IF($C$487=0,"",IF(C484="[Mark as ND1 if not relevant]","",C484/$C$487))</f>
        <v/>
      </c>
      <c r="G484" s="207" t="str">
        <f>IF($D$487=0,"",IF(D484="[Mark as ND1 if not relevant]","",D484/$D$487))</f>
        <v/>
      </c>
    </row>
    <row r="485">
      <c r="A485" s="329" t="s">
        <v>2088</v>
      </c>
      <c r="B485" s="145" t="s">
        <v>647</v>
      </c>
      <c r="C485" s="208"/>
      <c r="D485" s="211"/>
      <c r="F485" s="207" t="str">
        <f>IF($C$487=0,"",IF(C485="[Mark as ND1 if not relevant]","",C485/$C$487))</f>
        <v/>
      </c>
      <c r="G485" s="207" t="str">
        <f>IF($D$487=0,"",IF(D485="[Mark as ND1 if not relevant]","",D485/$D$487))</f>
        <v/>
      </c>
    </row>
    <row r="486">
      <c r="A486" s="329" t="s">
        <v>2089</v>
      </c>
      <c r="B486" s="145" t="s">
        <v>649</v>
      </c>
      <c r="C486" s="208"/>
      <c r="D486" s="211"/>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 right="0.7086614173228347" top="0.7480314960629921" bottom="0.7480314960629921" header="0.31496062992125984" footer="0.31496062992125984"/>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137.64</v>
      </c>
      <c r="H75" s="64"/>
    </row>
    <row r="76">
      <c r="A76" s="66" t="s">
        <v>1410</v>
      </c>
      <c r="B76" s="66" t="s">
        <v>1440</v>
      </c>
      <c r="C76" s="301">
        <v>217.92</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0.00011655</v>
      </c>
      <c r="D82" s="296" t="str">
        <f>IF(C82="","","ND2")</f>
        <v>ND2</v>
      </c>
      <c r="E82" s="296" t="str">
        <f>IF(C82="","","ND2")</f>
        <v>ND2</v>
      </c>
      <c r="F82" s="296" t="str">
        <f>IF(C82="","","ND2")</f>
        <v>ND2</v>
      </c>
      <c r="G82" s="296">
        <f>IF(C82="","",C82)</f>
        <v>0.00011655</v>
      </c>
      <c r="H82" s="64"/>
    </row>
    <row r="83">
      <c r="A83" s="66" t="s">
        <v>1417</v>
      </c>
      <c r="B83" s="275" t="s">
        <v>2813</v>
      </c>
      <c r="C83" s="296">
        <v>4.219E-05</v>
      </c>
      <c r="D83" s="296" t="str">
        <f>IF(C83="","","ND2")</f>
        <v>ND2</v>
      </c>
      <c r="E83" s="296" t="str">
        <f>IF(C83="","","ND2")</f>
        <v>ND2</v>
      </c>
      <c r="F83" s="296" t="str">
        <f>IF(C83="","","ND2")</f>
        <v>ND2</v>
      </c>
      <c r="G83" s="296">
        <f>IF(C83="","",C83)</f>
        <v>4.219E-05</v>
      </c>
      <c r="H83" s="64"/>
    </row>
    <row r="84">
      <c r="A84" s="66" t="s">
        <v>1418</v>
      </c>
      <c r="B84" s="275" t="s">
        <v>2814</v>
      </c>
      <c r="C84" s="296">
        <v>1.439E-05</v>
      </c>
      <c r="D84" s="296" t="str">
        <f>IF(C84="","","ND2")</f>
        <v>ND2</v>
      </c>
      <c r="E84" s="296" t="str">
        <f>IF(C84="","","ND2")</f>
        <v>ND2</v>
      </c>
      <c r="F84" s="296" t="str">
        <f>IF(C84="","","ND2")</f>
        <v>ND2</v>
      </c>
      <c r="G84" s="296">
        <f>IF(C84="","",C84)</f>
        <v>1.439E-05</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0.99982687</v>
      </c>
      <c r="D87" s="296" t="str">
        <f>IF(C87="","","ND2")</f>
        <v>ND2</v>
      </c>
      <c r="E87" s="296" t="str">
        <f>IF(C87="","","ND2")</f>
        <v>ND2</v>
      </c>
      <c r="F87" s="296" t="str">
        <f>IF(C87="","","ND2")</f>
        <v>ND2</v>
      </c>
      <c r="G87" s="296">
        <f>IF(C87="","",C87)</f>
        <v>0.99982687</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07.0009</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2023-05-16T06:53:19Z</dcterms:created>
  <dcterms:modified xsi:type="dcterms:W3CDTF">2023-05-16T06:53:19Z</dcterms:modified>
</cp:coreProperties>
</file>