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2021\12\"/>
    </mc:Choice>
  </mc:AlternateContent>
  <xr:revisionPtr revIDLastSave="0" documentId="8_{42AA0D9D-23AF-4328-B8F2-BB3B265AEE16}" xr6:coauthVersionLast="46" xr6:coauthVersionMax="46"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3" i="19" s="1"/>
  <c r="C595" i="19"/>
  <c r="F591" i="19" s="1"/>
  <c r="F595" i="19" s="1"/>
  <c r="G594" i="19"/>
  <c r="G591" i="19"/>
  <c r="D588" i="19"/>
  <c r="C588" i="19"/>
  <c r="F585" i="19" s="1"/>
  <c r="G587" i="19"/>
  <c r="G586" i="19"/>
  <c r="G585" i="19"/>
  <c r="G584" i="19"/>
  <c r="F584" i="19"/>
  <c r="G583" i="19"/>
  <c r="G582" i="19"/>
  <c r="G581" i="19"/>
  <c r="G580" i="19"/>
  <c r="F580" i="19"/>
  <c r="G579" i="19"/>
  <c r="G578" i="19"/>
  <c r="G588" i="19" s="1"/>
  <c r="D576" i="19"/>
  <c r="G575" i="19" s="1"/>
  <c r="C576" i="19"/>
  <c r="F573" i="19" s="1"/>
  <c r="G574" i="19"/>
  <c r="G573" i="19"/>
  <c r="G572" i="19"/>
  <c r="F572" i="19"/>
  <c r="G570" i="19"/>
  <c r="G569" i="19"/>
  <c r="G568" i="19"/>
  <c r="F568" i="19"/>
  <c r="G566" i="19"/>
  <c r="G565" i="19"/>
  <c r="G564" i="19"/>
  <c r="F564" i="19"/>
  <c r="G562" i="19"/>
  <c r="G561" i="19"/>
  <c r="G560" i="19"/>
  <c r="F560"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80" i="19"/>
  <c r="F379" i="19"/>
  <c r="F378" i="19"/>
  <c r="F381" i="19" s="1"/>
  <c r="G377" i="19"/>
  <c r="F377" i="19"/>
  <c r="D374" i="19"/>
  <c r="G373" i="19" s="1"/>
  <c r="C374" i="19"/>
  <c r="F371" i="19" s="1"/>
  <c r="G372" i="19"/>
  <c r="G371" i="19"/>
  <c r="G370" i="19"/>
  <c r="F370" i="19"/>
  <c r="G368" i="19"/>
  <c r="G367"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G350" i="19" s="1"/>
  <c r="F334" i="19"/>
  <c r="G333" i="19"/>
  <c r="F333" i="19"/>
  <c r="F350" i="19" s="1"/>
  <c r="G332" i="19"/>
  <c r="F332" i="19"/>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7" i="19"/>
  <c r="F36" i="19"/>
  <c r="F34" i="19"/>
  <c r="F33" i="19"/>
  <c r="F32" i="19"/>
  <c r="F31" i="19"/>
  <c r="C30" i="19"/>
  <c r="F38" i="19" s="1"/>
  <c r="F29" i="19"/>
  <c r="F28" i="19"/>
  <c r="C19" i="19"/>
  <c r="G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G183" i="11"/>
  <c r="G180" i="11"/>
  <c r="D179" i="11"/>
  <c r="G182" i="11" s="1"/>
  <c r="C179" i="11"/>
  <c r="G177" i="11"/>
  <c r="G176" i="11"/>
  <c r="G175" i="11"/>
  <c r="G173" i="11"/>
  <c r="G172" i="11"/>
  <c r="G171" i="11"/>
  <c r="F171" i="11"/>
  <c r="G162" i="11"/>
  <c r="G161" i="11"/>
  <c r="F160" i="11"/>
  <c r="G158" i="11"/>
  <c r="D157" i="11"/>
  <c r="G160" i="11" s="1"/>
  <c r="C157" i="11"/>
  <c r="G155" i="11"/>
  <c r="G154" i="11"/>
  <c r="G153" i="11"/>
  <c r="F153" i="11"/>
  <c r="G151" i="11"/>
  <c r="G150" i="11"/>
  <c r="G149" i="11"/>
  <c r="F149" i="11"/>
  <c r="D144" i="11"/>
  <c r="G142" i="11" s="1"/>
  <c r="C144" i="11"/>
  <c r="F143" i="11" s="1"/>
  <c r="G143" i="11"/>
  <c r="F142" i="11"/>
  <c r="F141" i="11"/>
  <c r="G140" i="11"/>
  <c r="F140" i="11"/>
  <c r="G139" i="11"/>
  <c r="F138" i="11"/>
  <c r="F137" i="11"/>
  <c r="G136" i="11"/>
  <c r="F136" i="11"/>
  <c r="G135" i="11"/>
  <c r="F134" i="11"/>
  <c r="F133" i="11"/>
  <c r="G132" i="11"/>
  <c r="F132" i="11"/>
  <c r="G131" i="11"/>
  <c r="F130" i="11"/>
  <c r="F129" i="11"/>
  <c r="G128" i="11"/>
  <c r="F128" i="11"/>
  <c r="G127" i="11"/>
  <c r="F126" i="11"/>
  <c r="F125" i="11"/>
  <c r="G124" i="11"/>
  <c r="F124" i="11"/>
  <c r="G123" i="11"/>
  <c r="F122" i="11"/>
  <c r="F121" i="11"/>
  <c r="G120" i="11"/>
  <c r="F120" i="11"/>
  <c r="C58" i="11"/>
  <c r="C54" i="11"/>
  <c r="C26" i="11"/>
  <c r="C152" i="10"/>
  <c r="C81" i="10"/>
  <c r="C77" i="10"/>
  <c r="C49" i="10"/>
  <c r="F42" i="10"/>
  <c r="C42" i="10"/>
  <c r="F41" i="10"/>
  <c r="F40" i="10"/>
  <c r="F39" i="10"/>
  <c r="D37" i="10"/>
  <c r="G36" i="10" s="1"/>
  <c r="C37" i="10"/>
  <c r="G35" i="10"/>
  <c r="G34" i="10"/>
  <c r="G33" i="10"/>
  <c r="G31" i="10"/>
  <c r="G30" i="10"/>
  <c r="G29" i="10"/>
  <c r="F29" i="10"/>
  <c r="G27" i="10"/>
  <c r="G26" i="10"/>
  <c r="G25" i="10"/>
  <c r="G23" i="10"/>
  <c r="G22" i="10"/>
  <c r="D577" i="9"/>
  <c r="C577" i="9"/>
  <c r="F576" i="9" s="1"/>
  <c r="G576" i="9"/>
  <c r="G575" i="9"/>
  <c r="G574" i="9"/>
  <c r="F574" i="9"/>
  <c r="G573" i="9"/>
  <c r="F573" i="9"/>
  <c r="D570" i="9"/>
  <c r="C570" i="9"/>
  <c r="F569" i="9"/>
  <c r="F568" i="9"/>
  <c r="F567" i="9"/>
  <c r="F566" i="9"/>
  <c r="F565" i="9"/>
  <c r="F564" i="9"/>
  <c r="F563" i="9"/>
  <c r="F562" i="9"/>
  <c r="F561" i="9"/>
  <c r="F560" i="9"/>
  <c r="F570" i="9" s="1"/>
  <c r="D555" i="9"/>
  <c r="C555" i="9"/>
  <c r="F554" i="9"/>
  <c r="F553" i="9"/>
  <c r="F552" i="9"/>
  <c r="F551" i="9"/>
  <c r="F550" i="9"/>
  <c r="F549" i="9"/>
  <c r="F548" i="9"/>
  <c r="G547" i="9"/>
  <c r="F547" i="9"/>
  <c r="F546" i="9"/>
  <c r="F545" i="9"/>
  <c r="F544" i="9"/>
  <c r="F543" i="9"/>
  <c r="F542" i="9"/>
  <c r="F541" i="9"/>
  <c r="F540" i="9"/>
  <c r="F539" i="9"/>
  <c r="F538" i="9"/>
  <c r="F537" i="9"/>
  <c r="D532" i="9"/>
  <c r="C532" i="9"/>
  <c r="F531" i="9"/>
  <c r="F530" i="9"/>
  <c r="F529" i="9"/>
  <c r="F528" i="9"/>
  <c r="F527" i="9"/>
  <c r="F526" i="9"/>
  <c r="F525" i="9"/>
  <c r="G524" i="9"/>
  <c r="F524" i="9"/>
  <c r="F523" i="9"/>
  <c r="F522" i="9"/>
  <c r="F521" i="9"/>
  <c r="F520" i="9"/>
  <c r="F519" i="9"/>
  <c r="F518" i="9"/>
  <c r="F517" i="9"/>
  <c r="F516" i="9"/>
  <c r="F515" i="9"/>
  <c r="F514" i="9"/>
  <c r="G481" i="9"/>
  <c r="G480" i="9"/>
  <c r="G479" i="9"/>
  <c r="F479" i="9"/>
  <c r="G477" i="9"/>
  <c r="G476" i="9"/>
  <c r="D475" i="9"/>
  <c r="G478" i="9" s="1"/>
  <c r="C475" i="9"/>
  <c r="F478" i="9" s="1"/>
  <c r="G474" i="9"/>
  <c r="G473" i="9"/>
  <c r="G472" i="9"/>
  <c r="F472" i="9"/>
  <c r="G471" i="9"/>
  <c r="F471" i="9"/>
  <c r="G470" i="9"/>
  <c r="G469" i="9"/>
  <c r="G468" i="9"/>
  <c r="F468" i="9"/>
  <c r="G467" i="9"/>
  <c r="F467" i="9"/>
  <c r="G459" i="9"/>
  <c r="G458" i="9"/>
  <c r="G457" i="9"/>
  <c r="F457" i="9"/>
  <c r="G455" i="9"/>
  <c r="G454" i="9"/>
  <c r="D453" i="9"/>
  <c r="G456" i="9" s="1"/>
  <c r="C453" i="9"/>
  <c r="F456" i="9" s="1"/>
  <c r="G452" i="9"/>
  <c r="G451" i="9"/>
  <c r="G450" i="9"/>
  <c r="F450" i="9"/>
  <c r="G449" i="9"/>
  <c r="F449" i="9"/>
  <c r="G448" i="9"/>
  <c r="G447" i="9"/>
  <c r="G446" i="9"/>
  <c r="F446" i="9"/>
  <c r="G445" i="9"/>
  <c r="F445" i="9"/>
  <c r="D440" i="9"/>
  <c r="C440" i="9"/>
  <c r="F439" i="9"/>
  <c r="F438" i="9"/>
  <c r="F437" i="9"/>
  <c r="F436" i="9"/>
  <c r="F435" i="9"/>
  <c r="F434" i="9"/>
  <c r="F433" i="9"/>
  <c r="F432" i="9"/>
  <c r="F431" i="9"/>
  <c r="F430" i="9"/>
  <c r="F429" i="9"/>
  <c r="F428" i="9"/>
  <c r="F427" i="9"/>
  <c r="F426" i="9"/>
  <c r="F425" i="9"/>
  <c r="F424" i="9"/>
  <c r="F423" i="9"/>
  <c r="F422" i="9"/>
  <c r="F421" i="9"/>
  <c r="G420" i="9"/>
  <c r="F420" i="9"/>
  <c r="F419" i="9"/>
  <c r="F418" i="9"/>
  <c r="F417" i="9"/>
  <c r="F416" i="9"/>
  <c r="D360" i="9"/>
  <c r="C360" i="9"/>
  <c r="F359" i="9" s="1"/>
  <c r="G359" i="9"/>
  <c r="G358" i="9"/>
  <c r="G357" i="9"/>
  <c r="G360" i="9" s="1"/>
  <c r="F357" i="9"/>
  <c r="G356" i="9"/>
  <c r="F356" i="9"/>
  <c r="D353" i="9"/>
  <c r="C353" i="9"/>
  <c r="F352" i="9"/>
  <c r="F351" i="9"/>
  <c r="F350" i="9"/>
  <c r="F349" i="9"/>
  <c r="F348" i="9"/>
  <c r="F347" i="9"/>
  <c r="F346" i="9"/>
  <c r="D343" i="9"/>
  <c r="G342" i="9" s="1"/>
  <c r="C343" i="9"/>
  <c r="G341" i="9"/>
  <c r="G340" i="9"/>
  <c r="G339" i="9"/>
  <c r="F339" i="9"/>
  <c r="G337" i="9"/>
  <c r="G336" i="9"/>
  <c r="G335" i="9"/>
  <c r="F335" i="9"/>
  <c r="F334" i="9"/>
  <c r="G333" i="9"/>
  <c r="G328" i="9"/>
  <c r="D328" i="9"/>
  <c r="G310" i="9" s="1"/>
  <c r="C328" i="9"/>
  <c r="F310" i="9" s="1"/>
  <c r="F328" i="9" s="1"/>
  <c r="D305" i="9"/>
  <c r="C305" i="9"/>
  <c r="F304" i="9"/>
  <c r="F303" i="9"/>
  <c r="F302" i="9"/>
  <c r="F301" i="9"/>
  <c r="F300" i="9"/>
  <c r="F299" i="9"/>
  <c r="F298" i="9"/>
  <c r="G297" i="9"/>
  <c r="F297" i="9"/>
  <c r="F296" i="9"/>
  <c r="F295" i="9"/>
  <c r="F294" i="9"/>
  <c r="F293" i="9"/>
  <c r="F292" i="9"/>
  <c r="F291" i="9"/>
  <c r="F290" i="9"/>
  <c r="G289" i="9"/>
  <c r="F289" i="9"/>
  <c r="F288" i="9"/>
  <c r="F287" i="9"/>
  <c r="G255" i="9"/>
  <c r="G254" i="9"/>
  <c r="G253" i="9"/>
  <c r="F253" i="9"/>
  <c r="F252" i="9"/>
  <c r="G251" i="9"/>
  <c r="G250" i="9"/>
  <c r="D249" i="9"/>
  <c r="G252" i="9" s="1"/>
  <c r="C249" i="9"/>
  <c r="G248" i="9"/>
  <c r="G247" i="9"/>
  <c r="G246" i="9"/>
  <c r="G245" i="9"/>
  <c r="G244" i="9"/>
  <c r="G243" i="9"/>
  <c r="G242" i="9"/>
  <c r="F242" i="9"/>
  <c r="G241" i="9"/>
  <c r="G233" i="9"/>
  <c r="G232" i="9"/>
  <c r="G231" i="9"/>
  <c r="F231" i="9"/>
  <c r="F230" i="9"/>
  <c r="G229" i="9"/>
  <c r="G228" i="9"/>
  <c r="D227" i="9"/>
  <c r="G230" i="9" s="1"/>
  <c r="C227" i="9"/>
  <c r="G226" i="9"/>
  <c r="G225" i="9"/>
  <c r="G224" i="9"/>
  <c r="F224" i="9"/>
  <c r="G223" i="9"/>
  <c r="G222" i="9"/>
  <c r="G221" i="9"/>
  <c r="G220" i="9"/>
  <c r="F220" i="9"/>
  <c r="G219" i="9"/>
  <c r="F219" i="9"/>
  <c r="D214" i="9"/>
  <c r="G190" i="9" s="1"/>
  <c r="C214" i="9"/>
  <c r="F213" i="9"/>
  <c r="F212" i="9"/>
  <c r="F211" i="9"/>
  <c r="F210" i="9"/>
  <c r="F209" i="9"/>
  <c r="F208" i="9"/>
  <c r="F207" i="9"/>
  <c r="F206" i="9"/>
  <c r="F205" i="9"/>
  <c r="F204" i="9"/>
  <c r="F203" i="9"/>
  <c r="F202" i="9"/>
  <c r="F201" i="9"/>
  <c r="F200" i="9"/>
  <c r="F199" i="9"/>
  <c r="F198" i="9"/>
  <c r="F197" i="9"/>
  <c r="F196" i="9"/>
  <c r="F195" i="9"/>
  <c r="F194" i="9"/>
  <c r="F193" i="9"/>
  <c r="F192"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8" i="19" s="1"/>
  <c r="D28" i="9"/>
  <c r="F25" i="9"/>
  <c r="C15"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2" i="8"/>
  <c r="F209" i="8"/>
  <c r="C208" i="8"/>
  <c r="C207" i="8"/>
  <c r="F206" i="8"/>
  <c r="F203" i="8"/>
  <c r="F202" i="8"/>
  <c r="F201" i="8"/>
  <c r="F200" i="8"/>
  <c r="F198" i="8"/>
  <c r="F195" i="8"/>
  <c r="F194" i="8"/>
  <c r="F193" i="8"/>
  <c r="F187" i="8"/>
  <c r="F185" i="8"/>
  <c r="F183" i="8"/>
  <c r="F182" i="8"/>
  <c r="F181" i="8"/>
  <c r="F180" i="8"/>
  <c r="C179" i="8"/>
  <c r="F186" i="8" s="1"/>
  <c r="F178" i="8"/>
  <c r="F175" i="8"/>
  <c r="F174" i="8"/>
  <c r="D167" i="8"/>
  <c r="G165" i="8" s="1"/>
  <c r="C167" i="8"/>
  <c r="F166" i="8" s="1"/>
  <c r="F165" i="8"/>
  <c r="F164" i="8"/>
  <c r="F167" i="8" s="1"/>
  <c r="G162" i="8"/>
  <c r="F160" i="8"/>
  <c r="F159" i="8"/>
  <c r="F156" i="8"/>
  <c r="D155" i="8"/>
  <c r="G159" i="8" s="1"/>
  <c r="C155" i="8"/>
  <c r="F162" i="8" s="1"/>
  <c r="F153" i="8"/>
  <c r="F152" i="8"/>
  <c r="G151" i="8"/>
  <c r="F151" i="8"/>
  <c r="G150" i="8"/>
  <c r="F149" i="8"/>
  <c r="F148" i="8"/>
  <c r="G147" i="8"/>
  <c r="F147" i="8"/>
  <c r="G145" i="8"/>
  <c r="F145" i="8"/>
  <c r="F144" i="8"/>
  <c r="F143" i="8"/>
  <c r="G142" i="8"/>
  <c r="F141" i="8"/>
  <c r="F140" i="8"/>
  <c r="F139" i="8"/>
  <c r="G138" i="8"/>
  <c r="G136" i="8"/>
  <c r="G135" i="8"/>
  <c r="G133" i="8"/>
  <c r="G132" i="8"/>
  <c r="F132" i="8"/>
  <c r="G131" i="8"/>
  <c r="G130" i="8"/>
  <c r="D129" i="8"/>
  <c r="G126" i="8" s="1"/>
  <c r="C129" i="8"/>
  <c r="F124" i="8" s="1"/>
  <c r="G128" i="8"/>
  <c r="F128" i="8"/>
  <c r="G127" i="8"/>
  <c r="G125" i="8"/>
  <c r="F125" i="8"/>
  <c r="G124" i="8"/>
  <c r="G123" i="8"/>
  <c r="G122" i="8"/>
  <c r="G121" i="8"/>
  <c r="G120" i="8"/>
  <c r="F120" i="8"/>
  <c r="G119" i="8"/>
  <c r="G118" i="8"/>
  <c r="G117" i="8"/>
  <c r="F117" i="8"/>
  <c r="G116" i="8"/>
  <c r="G115" i="8"/>
  <c r="G114" i="8"/>
  <c r="G113" i="8"/>
  <c r="F113" i="8"/>
  <c r="G112" i="8"/>
  <c r="G129" i="8" s="1"/>
  <c r="F112" i="8"/>
  <c r="G105" i="8"/>
  <c r="G103" i="8"/>
  <c r="G102" i="8"/>
  <c r="G101" i="8"/>
  <c r="D101" i="8"/>
  <c r="D100" i="8"/>
  <c r="C100" i="8"/>
  <c r="F103" i="8" s="1"/>
  <c r="G99" i="8"/>
  <c r="G96" i="8"/>
  <c r="F96" i="8"/>
  <c r="G95" i="8"/>
  <c r="F95" i="8"/>
  <c r="G82" i="8"/>
  <c r="F82" i="8"/>
  <c r="G81" i="8"/>
  <c r="F81" i="8"/>
  <c r="G80" i="8"/>
  <c r="F80" i="8"/>
  <c r="G79" i="8"/>
  <c r="F79" i="8"/>
  <c r="G78" i="8"/>
  <c r="F78" i="8"/>
  <c r="D78" i="8"/>
  <c r="G77" i="8"/>
  <c r="D77" i="8"/>
  <c r="C77" i="8"/>
  <c r="G76" i="8"/>
  <c r="F76" i="8"/>
  <c r="G75" i="8"/>
  <c r="F75" i="8"/>
  <c r="G74" i="8"/>
  <c r="F74" i="8"/>
  <c r="G73" i="8"/>
  <c r="F73" i="8"/>
  <c r="G72" i="8"/>
  <c r="F72" i="8"/>
  <c r="G71" i="8"/>
  <c r="F71" i="8"/>
  <c r="G70" i="8"/>
  <c r="F70" i="8"/>
  <c r="F77" i="8" s="1"/>
  <c r="F64" i="8"/>
  <c r="F62" i="8"/>
  <c r="F61" i="8"/>
  <c r="F60" i="8"/>
  <c r="F59" i="8"/>
  <c r="C58" i="8"/>
  <c r="F63" i="8" s="1"/>
  <c r="F57" i="8"/>
  <c r="F55" i="8"/>
  <c r="F54" i="8"/>
  <c r="F53" i="8"/>
  <c r="D45" i="8"/>
  <c r="F292" i="8"/>
  <c r="D292" i="8"/>
  <c r="D290" i="8"/>
  <c r="D300" i="8"/>
  <c r="D293" i="8"/>
  <c r="C290" i="8"/>
  <c r="C292" i="8"/>
  <c r="C293" i="8"/>
  <c r="C300" i="8"/>
  <c r="F577" i="9" l="1"/>
  <c r="G179" i="11"/>
  <c r="G350" i="9"/>
  <c r="G346" i="9"/>
  <c r="G352" i="9"/>
  <c r="G348" i="9"/>
  <c r="G351" i="9"/>
  <c r="G347" i="9"/>
  <c r="G202" i="9"/>
  <c r="G437" i="9"/>
  <c r="G433" i="9"/>
  <c r="G429" i="9"/>
  <c r="G425" i="9"/>
  <c r="G421" i="9"/>
  <c r="G417" i="9"/>
  <c r="G439" i="9"/>
  <c r="G435" i="9"/>
  <c r="G431" i="9"/>
  <c r="G427" i="9"/>
  <c r="G423" i="9"/>
  <c r="G419" i="9"/>
  <c r="G438" i="9"/>
  <c r="G434" i="9"/>
  <c r="G430" i="9"/>
  <c r="G426" i="9"/>
  <c r="G422" i="9"/>
  <c r="G418" i="9"/>
  <c r="G567" i="9"/>
  <c r="G563" i="9"/>
  <c r="G569" i="9"/>
  <c r="G565" i="9"/>
  <c r="G561" i="9"/>
  <c r="G568" i="9"/>
  <c r="G564" i="9"/>
  <c r="G560" i="9"/>
  <c r="F36" i="10"/>
  <c r="F32" i="10"/>
  <c r="F28" i="10"/>
  <c r="F24" i="10"/>
  <c r="F35" i="10"/>
  <c r="F31" i="10"/>
  <c r="F27" i="10"/>
  <c r="F23" i="10"/>
  <c r="F34" i="10"/>
  <c r="F30" i="10"/>
  <c r="F26" i="10"/>
  <c r="F22" i="10"/>
  <c r="F185" i="11"/>
  <c r="F181" i="11"/>
  <c r="F178" i="11"/>
  <c r="F174" i="11"/>
  <c r="F184" i="11"/>
  <c r="F180" i="11"/>
  <c r="F177" i="11"/>
  <c r="F173" i="11"/>
  <c r="F183" i="11"/>
  <c r="F176" i="11"/>
  <c r="F172" i="11"/>
  <c r="F179" i="11" s="1"/>
  <c r="F97" i="8"/>
  <c r="G143" i="8"/>
  <c r="G152" i="8"/>
  <c r="G157" i="8"/>
  <c r="G164" i="8"/>
  <c r="F24" i="9"/>
  <c r="F16" i="9"/>
  <c r="F18" i="19"/>
  <c r="F23" i="9"/>
  <c r="F17" i="19"/>
  <c r="F21" i="9"/>
  <c r="F14" i="9"/>
  <c r="F20" i="9"/>
  <c r="F13" i="9"/>
  <c r="F15" i="9" s="1"/>
  <c r="F17" i="22"/>
  <c r="F26" i="9"/>
  <c r="F18" i="9"/>
  <c r="G249" i="9"/>
  <c r="G428" i="9"/>
  <c r="G475" i="9"/>
  <c r="F163" i="11"/>
  <c r="F159" i="11"/>
  <c r="F156" i="11"/>
  <c r="F152" i="11"/>
  <c r="F162" i="11"/>
  <c r="F158" i="11"/>
  <c r="F155" i="11"/>
  <c r="F151" i="11"/>
  <c r="F161" i="11"/>
  <c r="F154" i="11"/>
  <c r="F150" i="11"/>
  <c r="F157" i="11" s="1"/>
  <c r="G211" i="9"/>
  <c r="G207" i="9"/>
  <c r="G203" i="9"/>
  <c r="G199" i="9"/>
  <c r="G195" i="9"/>
  <c r="G191" i="9"/>
  <c r="G214" i="9" s="1"/>
  <c r="G213" i="9"/>
  <c r="G209" i="9"/>
  <c r="G205" i="9"/>
  <c r="G201" i="9"/>
  <c r="G197" i="9"/>
  <c r="G193" i="9"/>
  <c r="G212" i="9"/>
  <c r="G208" i="9"/>
  <c r="G204" i="9"/>
  <c r="G200" i="9"/>
  <c r="G196" i="9"/>
  <c r="G192" i="9"/>
  <c r="F98" i="8"/>
  <c r="G139" i="8"/>
  <c r="G148" i="8"/>
  <c r="G158" i="8"/>
  <c r="F17" i="9"/>
  <c r="F214" i="9"/>
  <c r="G210" i="9"/>
  <c r="F255" i="9"/>
  <c r="F251" i="9"/>
  <c r="F248" i="9"/>
  <c r="F244" i="9"/>
  <c r="F254" i="9"/>
  <c r="F250" i="9"/>
  <c r="F247" i="9"/>
  <c r="F243" i="9"/>
  <c r="G349" i="9"/>
  <c r="G416" i="9"/>
  <c r="G529" i="9"/>
  <c r="G525" i="9"/>
  <c r="G521" i="9"/>
  <c r="G517" i="9"/>
  <c r="G531" i="9"/>
  <c r="G527" i="9"/>
  <c r="G523" i="9"/>
  <c r="G519" i="9"/>
  <c r="G515" i="9"/>
  <c r="G530" i="9"/>
  <c r="G526" i="9"/>
  <c r="G522" i="9"/>
  <c r="G518" i="9"/>
  <c r="G514" i="9"/>
  <c r="G552" i="9"/>
  <c r="G548" i="9"/>
  <c r="G544" i="9"/>
  <c r="G540" i="9"/>
  <c r="G554" i="9"/>
  <c r="G550" i="9"/>
  <c r="G546" i="9"/>
  <c r="G542" i="9"/>
  <c r="G538" i="9"/>
  <c r="G553" i="9"/>
  <c r="G549" i="9"/>
  <c r="G545" i="9"/>
  <c r="G541" i="9"/>
  <c r="G537" i="9"/>
  <c r="F102" i="8"/>
  <c r="F134" i="8"/>
  <c r="F130" i="8"/>
  <c r="F127" i="8"/>
  <c r="F123" i="8"/>
  <c r="F119" i="8"/>
  <c r="F115" i="8"/>
  <c r="F133" i="8"/>
  <c r="F126" i="8"/>
  <c r="F122" i="8"/>
  <c r="F129" i="8" s="1"/>
  <c r="F118" i="8"/>
  <c r="F114" i="8"/>
  <c r="F93" i="8"/>
  <c r="F99" i="8"/>
  <c r="G134" i="8"/>
  <c r="G144" i="8"/>
  <c r="G154" i="8"/>
  <c r="G166" i="8"/>
  <c r="F19" i="9"/>
  <c r="G198" i="9"/>
  <c r="G227" i="9"/>
  <c r="G302" i="9"/>
  <c r="G298" i="9"/>
  <c r="G294" i="9"/>
  <c r="G290" i="9"/>
  <c r="G304" i="9"/>
  <c r="G300" i="9"/>
  <c r="G296" i="9"/>
  <c r="G292" i="9"/>
  <c r="G288" i="9"/>
  <c r="G303" i="9"/>
  <c r="G299" i="9"/>
  <c r="G295" i="9"/>
  <c r="G291" i="9"/>
  <c r="G287" i="9"/>
  <c r="F342" i="9"/>
  <c r="F341" i="9"/>
  <c r="F337" i="9"/>
  <c r="F333" i="9"/>
  <c r="F340" i="9"/>
  <c r="F336" i="9"/>
  <c r="F440" i="9"/>
  <c r="G436" i="9"/>
  <c r="F532" i="9"/>
  <c r="G520" i="9"/>
  <c r="F555" i="9"/>
  <c r="G543" i="9"/>
  <c r="G566" i="9"/>
  <c r="F157" i="10"/>
  <c r="F150" i="10"/>
  <c r="F156" i="10"/>
  <c r="F149" i="10"/>
  <c r="F155" i="10"/>
  <c r="F148" i="10"/>
  <c r="F153" i="10"/>
  <c r="F158" i="10"/>
  <c r="F151" i="10"/>
  <c r="F144" i="11"/>
  <c r="F94" i="8"/>
  <c r="F135" i="8"/>
  <c r="G140" i="8"/>
  <c r="G149" i="8"/>
  <c r="F22" i="9"/>
  <c r="F233" i="9"/>
  <c r="F229" i="9"/>
  <c r="F226" i="9"/>
  <c r="F222" i="9"/>
  <c r="F232" i="9"/>
  <c r="F228" i="9"/>
  <c r="F225" i="9"/>
  <c r="F221" i="9"/>
  <c r="F227" i="9" s="1"/>
  <c r="F245" i="9"/>
  <c r="F305" i="9"/>
  <c r="G293" i="9"/>
  <c r="G424" i="9"/>
  <c r="G453" i="9"/>
  <c r="G577" i="9"/>
  <c r="F25" i="10"/>
  <c r="F33" i="10"/>
  <c r="F154" i="10"/>
  <c r="F175" i="11"/>
  <c r="F182" i="11"/>
  <c r="G206" i="9"/>
  <c r="G528" i="9"/>
  <c r="G551" i="9"/>
  <c r="F159" i="10"/>
  <c r="F105" i="8"/>
  <c r="F101" i="8"/>
  <c r="F104" i="8"/>
  <c r="G156" i="8"/>
  <c r="G160" i="8"/>
  <c r="G153" i="8"/>
  <c r="G98" i="8"/>
  <c r="G94" i="8"/>
  <c r="G97" i="8"/>
  <c r="G93" i="8"/>
  <c r="G100" i="8" s="1"/>
  <c r="G104" i="8"/>
  <c r="F116" i="8"/>
  <c r="F121" i="8"/>
  <c r="F131" i="8"/>
  <c r="F136" i="8"/>
  <c r="G141" i="8"/>
  <c r="G146" i="8"/>
  <c r="G161" i="8"/>
  <c r="F213" i="8"/>
  <c r="F199" i="8"/>
  <c r="F211" i="8"/>
  <c r="F205" i="8"/>
  <c r="F197" i="8"/>
  <c r="F210" i="8"/>
  <c r="F204" i="8"/>
  <c r="F196" i="8"/>
  <c r="F208" i="8" s="1"/>
  <c r="G194" i="9"/>
  <c r="F223" i="9"/>
  <c r="F241" i="9"/>
  <c r="F246" i="9"/>
  <c r="G301" i="9"/>
  <c r="F338" i="9"/>
  <c r="F353" i="9"/>
  <c r="G432" i="9"/>
  <c r="G516" i="9"/>
  <c r="G539" i="9"/>
  <c r="G562" i="9"/>
  <c r="G239" i="19"/>
  <c r="G334" i="9"/>
  <c r="G338" i="9"/>
  <c r="G24" i="10"/>
  <c r="G37" i="10" s="1"/>
  <c r="G28" i="10"/>
  <c r="G32" i="10"/>
  <c r="G121" i="11"/>
  <c r="G125" i="11"/>
  <c r="G129" i="11"/>
  <c r="G133" i="11"/>
  <c r="G137" i="11"/>
  <c r="G141" i="11"/>
  <c r="G152" i="11"/>
  <c r="G157" i="11" s="1"/>
  <c r="G156" i="11"/>
  <c r="G159" i="11"/>
  <c r="G163" i="11"/>
  <c r="G174" i="11"/>
  <c r="G178" i="11"/>
  <c r="G181" i="11"/>
  <c r="G185" i="11"/>
  <c r="F27" i="19"/>
  <c r="F35" i="19"/>
  <c r="F368" i="19"/>
  <c r="F372" i="19"/>
  <c r="F558" i="19"/>
  <c r="F562" i="19"/>
  <c r="F566" i="19"/>
  <c r="F570" i="19"/>
  <c r="F574" i="19"/>
  <c r="F578" i="19"/>
  <c r="F582" i="19"/>
  <c r="F586" i="19"/>
  <c r="G122" i="11"/>
  <c r="G144" i="11" s="1"/>
  <c r="G126" i="11"/>
  <c r="G130" i="11"/>
  <c r="G134" i="11"/>
  <c r="G138" i="11"/>
  <c r="G16" i="19"/>
  <c r="F369" i="19"/>
  <c r="F373" i="19"/>
  <c r="F559" i="19"/>
  <c r="F563" i="19"/>
  <c r="F567" i="19"/>
  <c r="F571" i="19"/>
  <c r="F575" i="19"/>
  <c r="F579" i="19"/>
  <c r="F583" i="19"/>
  <c r="F587" i="19"/>
  <c r="G592" i="19"/>
  <c r="G595" i="19" s="1"/>
  <c r="G17" i="22"/>
  <c r="F56" i="8"/>
  <c r="F58" i="8" s="1"/>
  <c r="F138" i="8"/>
  <c r="F155" i="8" s="1"/>
  <c r="F142" i="8"/>
  <c r="F146" i="8"/>
  <c r="F150" i="8"/>
  <c r="F154" i="8"/>
  <c r="F157" i="8"/>
  <c r="F161" i="8"/>
  <c r="F177" i="8"/>
  <c r="F179" i="8" s="1"/>
  <c r="F184" i="8"/>
  <c r="F358" i="9"/>
  <c r="F360" i="9" s="1"/>
  <c r="F447" i="9"/>
  <c r="F451" i="9"/>
  <c r="F454" i="9"/>
  <c r="F458" i="9"/>
  <c r="F469" i="9"/>
  <c r="F475" i="9" s="1"/>
  <c r="F473" i="9"/>
  <c r="F476" i="9"/>
  <c r="F480" i="9"/>
  <c r="F575" i="9"/>
  <c r="F123" i="11"/>
  <c r="F127" i="11"/>
  <c r="F131" i="11"/>
  <c r="F135" i="11"/>
  <c r="F139" i="11"/>
  <c r="G369" i="19"/>
  <c r="G374" i="19" s="1"/>
  <c r="G378" i="19"/>
  <c r="G381" i="19" s="1"/>
  <c r="G559" i="19"/>
  <c r="G576" i="19" s="1"/>
  <c r="G563" i="19"/>
  <c r="G567" i="19"/>
  <c r="G571" i="19"/>
  <c r="F158" i="8"/>
  <c r="F448" i="9"/>
  <c r="F452" i="9"/>
  <c r="F455" i="9"/>
  <c r="F459" i="9"/>
  <c r="F470" i="9"/>
  <c r="F474" i="9"/>
  <c r="F477" i="9"/>
  <c r="F481" i="9"/>
  <c r="G379" i="19"/>
  <c r="F367" i="19"/>
  <c r="F374" i="19" s="1"/>
  <c r="F561" i="19"/>
  <c r="F565" i="19"/>
  <c r="F569" i="19"/>
  <c r="F581" i="19"/>
  <c r="G343" i="9" l="1"/>
  <c r="F576" i="19"/>
  <c r="F343" i="9"/>
  <c r="G555" i="9"/>
  <c r="G570" i="9"/>
  <c r="F207" i="8"/>
  <c r="F152" i="10"/>
  <c r="G353" i="9"/>
  <c r="F249" i="9"/>
  <c r="F100" i="8"/>
  <c r="G532" i="9"/>
  <c r="F588" i="19"/>
  <c r="G155" i="8"/>
  <c r="G167" i="8"/>
  <c r="F453" i="9"/>
  <c r="G305" i="9"/>
  <c r="G440" i="9"/>
  <c r="F37" i="10"/>
</calcChain>
</file>

<file path=xl/sharedStrings.xml><?xml version="1.0" encoding="utf-8"?>
<sst xmlns="http://schemas.openxmlformats.org/spreadsheetml/2006/main" count="3736" uniqueCount="2672">
  <si>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</si>
  <si>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</si>
  <si>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</si>
  <si>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</si>
  <si>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</si>
  <si>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</si>
  <si>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</si>
  <si>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</si>
  <si>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</si>
  <si>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</si>
  <si>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</si>
  <si>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</si>
  <si>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</si>
  <si>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</si>
  <si>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</si>
  <si>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</si>
  <si>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</si>
  <si>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</si>
  <si>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</si>
  <si>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</si>
  <si>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</si>
  <si>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</si>
  <si>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</si>
  <si>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</si>
  <si>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</si>
  <si>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</si>
  <si>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</si>
  <si>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</si>
  <si>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</si>
  <si>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</si>
  <si>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</si>
  <si>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</si>
  <si>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</si>
  <si>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</si>
  <si>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</si>
  <si>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</si>
  <si>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</si>
  <si>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</si>
  <si>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</si>
  <si>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</si>
  <si>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</si>
  <si>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</si>
  <si>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</si>
  <si>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</si>
  <si>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</si>
  <si>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</si>
  <si>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</si>
  <si>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</si>
  <si>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</si>
  <si>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</si>
  <si>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</si>
  <si>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</si>
  <si>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</si>
  <si>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</si>
  <si>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</si>
  <si>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</si>
  <si>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</si>
  <si>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</si>
  <si>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</si>
  <si>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</si>
  <si>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</si>
  <si>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</si>
  <si>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</si>
  <si>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</si>
  <si>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</si>
  <si>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</si>
  <si>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</si>
  <si>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</si>
  <si>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</si>
  <si>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</si>
  <si>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</si>
  <si>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</si>
  <si>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</si>
  <si>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</si>
  <si>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</si>
  <si>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</si>
  <si>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</si>
  <si>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</si>
  <si>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</si>
  <si>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</si>
  <si>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</si>
  <si>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</si>
  <si>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</si>
  <si>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</si>
  <si>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</si>
  <si>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</si>
  <si>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</si>
  <si>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</si>
  <si>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</si>
  <si>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</si>
  <si>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</si>
  <si>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</si>
  <si>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</si>
  <si>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</si>
  <si>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</si>
  <si>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</si>
  <si>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</si>
  <si>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</si>
  <si>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</si>
  <si>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</si>
  <si>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</si>
  <si>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</si>
  <si>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</si>
  <si>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</si>
  <si>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</si>
  <si>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</si>
  <si>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</si>
  <si>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</si>
  <si>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</si>
  <si>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</si>
  <si>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</si>
  <si>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</si>
  <si>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</si>
  <si>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</si>
  <si>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</si>
  <si>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</si>
  <si>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</si>
  <si>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</si>
  <si>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</si>
  <si>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</si>
  <si>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</si>
  <si>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</si>
  <si>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</si>
  <si>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</si>
  <si>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</si>
  <si>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</si>
  <si>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</si>
  <si>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</si>
  <si>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</si>
  <si>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</si>
  <si>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</si>
  <si>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</si>
  <si>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</si>
  <si>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</si>
  <si>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</si>
  <si>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</si>
  <si>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</si>
  <si>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</si>
  <si>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</si>
  <si>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</si>
  <si>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</si>
  <si>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</si>
  <si>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</si>
  <si>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</si>
  <si>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</si>
  <si>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</si>
  <si>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</si>
  <si>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</si>
  <si>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</si>
  <si>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</si>
  <si>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</si>
  <si>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</si>
  <si>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</si>
  <si>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</si>
  <si>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</si>
  <si>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</si>
  <si>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</si>
  <si>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</si>
  <si>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</si>
  <si>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</si>
  <si>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</si>
  <si>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</si>
  <si>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</si>
  <si>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</si>
  <si>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</si>
  <si>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</si>
  <si>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</si>
  <si>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</si>
  <si>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</si>
  <si>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</si>
  <si>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</si>
  <si>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</si>
  <si>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</si>
  <si>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</si>
  <si>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</si>
  <si>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</si>
  <si>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</si>
  <si>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</si>
  <si>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</si>
  <si>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</si>
  <si>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</si>
  <si>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</si>
  <si>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</si>
  <si>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</si>
  <si>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</si>
  <si>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</si>
  <si>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</si>
  <si>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</si>
  <si>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</si>
  <si>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</si>
  <si>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</si>
  <si>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</si>
  <si>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</si>
  <si>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</si>
  <si>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</si>
  <si>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</si>
  <si>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</si>
  <si>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</si>
  <si>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</si>
  <si>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</si>
  <si>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</si>
  <si>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</si>
  <si>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</si>
  <si>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</si>
  <si>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</si>
  <si>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</si>
  <si>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</si>
  <si>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</si>
  <si>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</si>
  <si>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</si>
  <si>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</si>
  <si>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</si>
  <si>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</si>
  <si>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</si>
  <si>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</si>
  <si>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</si>
  <si>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</si>
  <si>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</si>
  <si>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</si>
  <si>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</si>
  <si>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</si>
  <si>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</si>
  <si>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</si>
  <si>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</si>
  <si>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</si>
  <si>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</si>
  <si>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</si>
  <si>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</si>
  <si>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</si>
  <si>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</si>
  <si>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</si>
  <si>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</si>
  <si>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</si>
  <si>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</si>
  <si>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</si>
  <si>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</si>
  <si>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</si>
  <si>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</si>
  <si>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</si>
  <si>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</si>
  <si>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</si>
  <si>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</si>
  <si>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</si>
  <si>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</si>
  <si>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</si>
  <si>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</si>
  <si>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</si>
  <si>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</si>
  <si>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</si>
  <si>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</si>
  <si>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</si>
  <si>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</si>
  <si>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</si>
  <si>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</si>
  <si>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</si>
  <si>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</si>
  <si>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</si>
  <si>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</si>
  <si>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</si>
  <si>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</si>
  <si>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</si>
  <si>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</si>
  <si>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</si>
  <si>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</si>
  <si>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</si>
  <si>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</si>
  <si>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</si>
  <si>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</si>
  <si>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</si>
  <si>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</si>
  <si>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</si>
  <si>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</si>
  <si>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</si>
  <si>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</si>
  <si>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</si>
  <si>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</si>
  <si>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</si>
  <si>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</si>
  <si>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</si>
  <si>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</si>
  <si>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</si>
  <si>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</si>
  <si>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</si>
  <si>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</si>
  <si>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</si>
  <si>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</si>
  <si>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</si>
  <si>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</si>
  <si>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</si>
  <si>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</si>
  <si>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</si>
  <si>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</si>
  <si>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</si>
  <si>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</si>
  <si>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</si>
  <si>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</si>
  <si>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</si>
  <si>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</si>
  <si>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</si>
  <si>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</si>
  <si>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</si>
  <si>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</si>
  <si>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</si>
  <si>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</si>
  <si>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</si>
  <si>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</si>
  <si>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</si>
  <si>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</si>
  <si>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</si>
  <si>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</si>
  <si>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</si>
  <si>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</si>
  <si>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</si>
  <si>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</si>
  <si>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</si>
  <si>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</si>
  <si>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</si>
  <si>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</si>
  <si>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</si>
  <si>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</si>
  <si>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</si>
  <si>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</si>
  <si>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</si>
  <si>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</si>
  <si>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</si>
  <si>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</si>
  <si>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</si>
  <si>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</si>
  <si>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</si>
  <si>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</si>
  <si>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</si>
  <si>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</si>
  <si>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</si>
  <si>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</si>
  <si>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</si>
  <si>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</si>
  <si>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</si>
  <si>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</si>
  <si>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</si>
  <si>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</si>
  <si>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</si>
  <si>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</si>
  <si>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</si>
  <si>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</si>
  <si>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</si>
  <si>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</si>
  <si>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</si>
  <si>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</si>
  <si>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</si>
  <si>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</si>
  <si>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</si>
  <si>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</si>
  <si>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</si>
  <si>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</si>
  <si>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</si>
  <si>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</si>
  <si>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</si>
  <si>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</si>
  <si>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</si>
  <si>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</si>
  <si>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</si>
  <si>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</si>
  <si>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</si>
  <si>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</si>
  <si>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</si>
  <si>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</si>
  <si>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</si>
  <si>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</si>
  <si>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</si>
  <si>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</si>
  <si>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</si>
  <si>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</si>
  <si>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</si>
  <si>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</si>
  <si>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</si>
  <si>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</si>
  <si>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</si>
  <si>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</si>
  <si>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</si>
  <si>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</si>
  <si>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</si>
  <si>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</si>
  <si>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</si>
  <si>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</si>
  <si>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</si>
  <si>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</si>
  <si>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</si>
  <si>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</si>
  <si>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</si>
  <si>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</si>
  <si>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</si>
  <si>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</si>
  <si>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</si>
  <si>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</si>
  <si>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</si>
  <si>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</si>
  <si>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</si>
  <si>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</si>
  <si>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</si>
  <si>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</si>
  <si>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</si>
  <si>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</si>
  <si>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</si>
  <si>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</si>
  <si>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</si>
  <si>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</si>
  <si>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</si>
  <si>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</si>
  <si>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</si>
  <si>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</si>
  <si>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</si>
  <si>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</si>
  <si>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</si>
  <si>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</si>
  <si>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</si>
  <si>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</si>
  <si>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</si>
  <si>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</si>
  <si>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</si>
  <si>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</si>
  <si>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</si>
  <si>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</si>
  <si>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</si>
  <si>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</si>
  <si>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</si>
  <si>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</si>
  <si>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</si>
  <si>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</si>
  <si>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</si>
  <si>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</si>
  <si>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</si>
  <si>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</si>
  <si>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</si>
  <si>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</si>
  <si>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</si>
  <si>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</si>
  <si>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</si>
  <si>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</si>
  <si>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</si>
  <si>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</si>
  <si>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</si>
  <si>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</si>
  <si>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</si>
  <si>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</si>
  <si>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</si>
  <si>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</si>
  <si>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</si>
  <si>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</si>
  <si>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</si>
  <si>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</si>
  <si>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</si>
  <si>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</si>
  <si>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</si>
  <si>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</si>
  <si>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</si>
  <si>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</si>
  <si>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</si>
  <si>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</si>
  <si>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</si>
  <si>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</si>
  <si>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</si>
  <si>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</si>
  <si>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</si>
  <si>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</si>
  <si>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</si>
  <si>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</si>
  <si>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</si>
  <si>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</si>
  <si>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</si>
  <si>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</si>
  <si>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</si>
  <si>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</si>
  <si>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</si>
  <si>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</si>
  <si>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</si>
  <si>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</si>
  <si>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</si>
  <si>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</si>
  <si>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</si>
  <si>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</si>
  <si>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</si>
  <si>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</si>
  <si>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</si>
  <si>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</si>
  <si>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</si>
  <si>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</si>
  <si>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</si>
  <si>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</si>
  <si>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</si>
  <si>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</si>
  <si>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</si>
  <si>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</si>
  <si>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</si>
  <si>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</si>
  <si>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</si>
  <si>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</si>
  <si>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</si>
  <si>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</si>
  <si>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</si>
  <si>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</si>
  <si>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</si>
  <si>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</si>
  <si>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</si>
  <si>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</si>
  <si>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</si>
  <si>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</si>
  <si>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</si>
  <si>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</si>
  <si>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</si>
  <si>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</si>
  <si>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</si>
  <si>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</si>
  <si>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</si>
  <si>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</si>
  <si>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</si>
  <si>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</si>
  <si>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</si>
  <si>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</si>
  <si>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</si>
  <si>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</si>
  <si>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</si>
  <si>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</si>
  <si>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</si>
  <si>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</si>
  <si>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</si>
  <si>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</si>
  <si>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</si>
  <si>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</si>
  <si>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</si>
  <si>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</si>
  <si>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</si>
  <si>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</si>
  <si>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</si>
  <si>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</si>
  <si>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</si>
  <si>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</si>
  <si>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</si>
  <si>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</si>
  <si>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</si>
  <si>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</si>
  <si>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</si>
  <si>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</si>
  <si>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</si>
  <si>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</si>
  <si>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</si>
  <si>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</si>
  <si>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</si>
  <si>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</si>
  <si>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</si>
  <si>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</si>
  <si>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</si>
  <si>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</si>
  <si>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</si>
  <si>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</si>
  <si>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</si>
  <si>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</si>
  <si>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</si>
  <si>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</si>
  <si>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</si>
  <si>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</si>
  <si>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</si>
  <si>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</si>
  <si>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</si>
  <si>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</si>
  <si>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</si>
  <si>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</si>
  <si>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</si>
  <si>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</si>
  <si>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</si>
  <si>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</si>
  <si>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</si>
  <si>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</si>
  <si>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</si>
  <si>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</si>
  <si>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</si>
  <si>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</si>
  <si>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</si>
  <si>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</si>
  <si>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</si>
  <si>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</si>
  <si>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</si>
  <si>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</si>
  <si>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</si>
  <si>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</si>
  <si>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</si>
  <si>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</si>
  <si>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</si>
  <si>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</si>
  <si>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</si>
  <si>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</si>
  <si>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</si>
  <si>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</si>
  <si>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</si>
  <si>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</si>
  <si>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</si>
  <si>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</si>
  <si>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</si>
  <si>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</si>
  <si>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</si>
  <si>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</si>
  <si>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</si>
  <si>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</si>
  <si>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</si>
  <si>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</si>
  <si>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</si>
  <si>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</si>
  <si>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</si>
  <si>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</si>
  <si>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</si>
  <si>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</si>
  <si>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</si>
  <si>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</si>
  <si>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</si>
  <si>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</si>
  <si>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</si>
  <si>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</si>
  <si>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</si>
  <si>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</si>
  <si>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</si>
  <si>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</si>
  <si>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</si>
  <si>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</si>
  <si>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</si>
  <si>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</si>
  <si>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</si>
  <si>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</si>
  <si>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</si>
  <si>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</si>
  <si>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</si>
  <si>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</si>
  <si>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</si>
  <si>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</si>
  <si>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</si>
  <si>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</si>
  <si>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</si>
  <si>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</si>
  <si>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</si>
  <si>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</si>
  <si>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</si>
  <si>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</si>
  <si>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</si>
  <si>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</si>
  <si>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</si>
  <si>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</si>
  <si>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</si>
  <si>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</si>
  <si>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</si>
  <si>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</si>
  <si>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</si>
  <si>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</si>
  <si>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</si>
  <si>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</si>
  <si>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</si>
  <si>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</si>
  <si>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</si>
  <si>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</si>
  <si>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</si>
  <si>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</si>
  <si>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</si>
  <si>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</si>
  <si>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</si>
  <si>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</si>
  <si>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</si>
  <si>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</si>
  <si>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</si>
  <si>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</si>
  <si>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</si>
  <si>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</si>
  <si>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</si>
  <si>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</si>
  <si>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</si>
  <si>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</si>
  <si>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</si>
  <si>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</si>
  <si>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</si>
  <si>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</si>
  <si>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</si>
  <si>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</si>
  <si>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</si>
  <si>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</si>
  <si>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</si>
  <si>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</si>
  <si>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</si>
  <si>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</si>
  <si>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</si>
  <si>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</si>
  <si>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</si>
  <si>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</si>
  <si>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</si>
  <si>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</si>
  <si>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</si>
  <si>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</si>
  <si>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</si>
  <si>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</si>
  <si>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</si>
  <si>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</si>
  <si>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</si>
  <si>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</si>
  <si>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</si>
  <si>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</si>
  <si>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</si>
  <si>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</si>
  <si>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</si>
  <si>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</si>
  <si>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</si>
  <si>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</si>
  <si>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</si>
  <si>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</si>
  <si>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</si>
  <si>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</si>
  <si>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</si>
  <si>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</si>
  <si>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</si>
  <si>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</si>
  <si>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</si>
  <si>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</si>
  <si>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</si>
  <si>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</si>
  <si>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</si>
  <si>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</si>
  <si>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</si>
  <si>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</si>
  <si>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</si>
  <si>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</si>
  <si>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</si>
  <si>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</si>
  <si>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</si>
  <si>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</si>
  <si>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</si>
  <si>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</si>
  <si>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</si>
  <si>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</si>
  <si>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</si>
  <si>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</si>
  <si>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</si>
  <si>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</si>
  <si>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</si>
  <si>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</si>
  <si>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</si>
  <si>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</si>
  <si>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</si>
  <si>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</si>
  <si>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</si>
  <si>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</si>
  <si>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</si>
  <si>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</si>
  <si>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</si>
  <si>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</si>
  <si>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</si>
  <si>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</si>
  <si>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</si>
  <si>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</si>
  <si>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</si>
  <si>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</si>
  <si>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</si>
  <si>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</si>
  <si>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</si>
  <si>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</si>
  <si>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</si>
  <si>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</si>
  <si>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</si>
  <si>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</si>
  <si>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</si>
  <si>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</si>
  <si>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</si>
  <si>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</si>
  <si>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</si>
  <si>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</si>
  <si>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</si>
  <si>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</si>
  <si>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</si>
  <si>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</si>
  <si>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</si>
  <si>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</si>
  <si>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</si>
  <si>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</si>
  <si>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</si>
  <si>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</si>
  <si>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</si>
  <si>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</si>
  <si>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</si>
  <si>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</si>
  <si>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</si>
  <si>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</si>
  <si>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</si>
  <si>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</si>
  <si>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</si>
  <si>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</si>
  <si>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</si>
  <si>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</si>
  <si>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</si>
  <si>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</si>
  <si>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</si>
  <si>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</si>
  <si>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</si>
  <si>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</si>
  <si>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</si>
  <si>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</si>
  <si>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</si>
  <si>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</si>
  <si>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</si>
  <si>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</si>
  <si>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</si>
  <si>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</si>
  <si>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</si>
  <si>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</si>
  <si>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</si>
  <si>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</si>
  <si>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</si>
  <si>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</si>
  <si>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</si>
  <si>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</si>
  <si>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</si>
  <si>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</si>
  <si>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</si>
  <si>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</si>
  <si>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</si>
  <si>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</si>
  <si>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</si>
  <si>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</si>
  <si>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</si>
  <si>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</si>
  <si>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</si>
  <si>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</si>
  <si>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</si>
  <si>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</si>
  <si>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</si>
  <si>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</si>
  <si>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</si>
  <si>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</si>
  <si>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</si>
  <si>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</si>
  <si>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</si>
  <si>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</si>
  <si>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</si>
  <si>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</si>
  <si>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</si>
  <si>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</si>
  <si>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</si>
  <si>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</si>
  <si>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</si>
  <si>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</si>
  <si>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</si>
  <si>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</si>
  <si>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</si>
  <si>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</si>
  <si>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</si>
  <si>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</si>
  <si>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</si>
  <si>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</si>
  <si>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</si>
  <si>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</si>
  <si>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</si>
  <si>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</si>
  <si>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</si>
  <si>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</si>
  <si>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</si>
  <si>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</si>
  <si>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</si>
  <si>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</si>
  <si>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</si>
  <si>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</si>
  <si>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</si>
  <si>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</si>
  <si>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</si>
  <si>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</si>
  <si>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</si>
  <si>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</si>
  <si>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</si>
  <si>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</si>
  <si>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</si>
  <si>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</si>
  <si>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</si>
  <si>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</si>
  <si>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</si>
  <si>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</si>
  <si>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</si>
  <si>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</si>
  <si>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</si>
  <si>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</si>
  <si>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</si>
  <si>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</si>
  <si>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</si>
  <si>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</si>
  <si>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</si>
  <si>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</si>
  <si>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</si>
  <si>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</si>
  <si>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</si>
  <si>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</si>
  <si>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</si>
  <si>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</si>
  <si>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</si>
  <si>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</si>
  <si>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</si>
  <si>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</si>
  <si>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</si>
  <si>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</si>
  <si>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</si>
  <si>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</si>
  <si>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</si>
  <si>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</si>
  <si>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</si>
  <si>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</si>
  <si>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</si>
  <si>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</si>
  <si>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</si>
  <si>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</si>
  <si>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</si>
  <si>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</si>
  <si>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</si>
  <si>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</si>
  <si>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</si>
  <si>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</si>
  <si>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</si>
  <si>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</si>
  <si>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</si>
  <si>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</si>
  <si>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</si>
  <si>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</si>
  <si>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</si>
  <si>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</si>
  <si>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</si>
  <si>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</si>
  <si>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</si>
  <si>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</si>
  <si>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</si>
  <si>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</si>
  <si>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</si>
  <si>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</si>
  <si>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</si>
  <si>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</si>
  <si>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</si>
  <si>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</si>
  <si>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</si>
  <si>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</si>
  <si>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</si>
  <si>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</si>
  <si>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</si>
  <si>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</si>
  <si>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</si>
  <si>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</si>
  <si>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</si>
  <si>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</si>
  <si>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</si>
  <si>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</si>
  <si>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</si>
  <si>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</si>
  <si>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</si>
  <si>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</si>
  <si>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</si>
  <si>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</si>
  <si>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</si>
  <si>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</si>
  <si>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</si>
  <si>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</si>
  <si>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</si>
  <si>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</si>
  <si>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</si>
  <si>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</si>
  <si>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</si>
  <si>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</si>
  <si>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</si>
  <si>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</si>
  <si>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</si>
  <si>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</si>
  <si>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</si>
  <si>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</si>
  <si>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</si>
  <si>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</si>
  <si>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</si>
  <si>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</si>
  <si>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</si>
  <si>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</si>
  <si>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</si>
  <si>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</si>
  <si>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</si>
  <si>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</si>
  <si>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</si>
  <si>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</si>
  <si>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</si>
  <si>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</si>
  <si>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</si>
  <si>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</si>
  <si>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</si>
  <si>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</si>
  <si>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</si>
  <si>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</si>
  <si>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</si>
  <si>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</si>
  <si>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</si>
  <si>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</si>
  <si>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</si>
  <si>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</si>
  <si>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</si>
  <si>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</si>
  <si>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</si>
  <si>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</si>
  <si>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</si>
  <si>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</si>
  <si>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</si>
  <si>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</si>
  <si>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</si>
  <si>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</si>
  <si>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</si>
  <si>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</si>
  <si>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</si>
  <si>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</si>
  <si>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</si>
  <si>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</si>
  <si>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</si>
  <si>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</si>
  <si>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</si>
  <si>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</si>
  <si>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</si>
  <si>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</si>
  <si>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</si>
  <si>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</si>
  <si>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</si>
  <si>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</si>
  <si>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</si>
  <si>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</si>
  <si>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</si>
  <si>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</si>
  <si>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</si>
  <si>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</si>
  <si>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</si>
  <si>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</si>
  <si>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</si>
  <si>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</si>
  <si>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</si>
  <si>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</si>
  <si>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</si>
  <si>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</si>
  <si>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</si>
  <si>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</si>
  <si>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</si>
  <si>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</si>
  <si>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</si>
  <si>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</si>
  <si>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</si>
  <si>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</si>
  <si>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</si>
  <si>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</si>
  <si>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</si>
  <si>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</si>
  <si>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</si>
  <si>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</si>
  <si>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</si>
  <si>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</si>
  <si>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</si>
  <si>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</si>
  <si>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</si>
  <si>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</si>
  <si>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</si>
  <si>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</si>
  <si>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</si>
  <si>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</si>
  <si>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</si>
  <si>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</si>
  <si>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</si>
  <si>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</si>
  <si>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</si>
  <si>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</si>
  <si>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</si>
  <si>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</si>
  <si>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</si>
  <si>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</si>
  <si>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</si>
  <si>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</si>
  <si>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</si>
  <si>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</si>
  <si>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</si>
  <si>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</si>
  <si>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</si>
  <si>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</si>
  <si>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</si>
  <si>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</si>
  <si>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</si>
  <si>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</si>
  <si>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</si>
  <si>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</si>
  <si>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</si>
  <si>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</si>
  <si>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</si>
  <si>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</si>
  <si>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</si>
  <si>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</si>
  <si>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</si>
  <si>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</si>
  <si>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</si>
  <si>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</si>
  <si>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</si>
  <si>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</si>
  <si>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</si>
  <si>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</si>
  <si>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</si>
  <si>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</si>
  <si>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</si>
  <si>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</si>
  <si>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</si>
  <si>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</si>
  <si>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</si>
  <si>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</si>
  <si>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</si>
  <si>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</si>
  <si>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</si>
  <si>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</si>
  <si>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</si>
  <si>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</si>
  <si>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</si>
  <si>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</si>
  <si>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</si>
  <si>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</si>
  <si>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</si>
  <si>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</si>
  <si>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</si>
  <si>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</si>
  <si>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</si>
  <si>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</si>
  <si>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</si>
  <si>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</si>
  <si>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</si>
  <si>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</si>
  <si>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</si>
  <si>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</si>
  <si>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</si>
  <si>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</si>
  <si>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</si>
  <si>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</si>
  <si>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</si>
  <si>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</si>
  <si>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</si>
  <si>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</si>
  <si>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</si>
  <si>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</si>
  <si>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</si>
  <si>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</si>
  <si>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</si>
  <si>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</si>
  <si>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</si>
  <si>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</si>
  <si>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</si>
  <si>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</si>
  <si>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</si>
  <si>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</si>
  <si>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</si>
  <si>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</si>
  <si>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</si>
  <si>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</si>
  <si>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</si>
  <si>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</si>
  <si>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</si>
  <si>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</si>
  <si>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</si>
  <si>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</si>
  <si>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</si>
  <si>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</si>
  <si>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</si>
  <si>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</si>
  <si>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</si>
  <si>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</si>
  <si>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</si>
  <si>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</si>
  <si>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</si>
  <si>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</si>
  <si>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</si>
  <si>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</si>
  <si>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</si>
  <si>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</si>
  <si>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</si>
  <si>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</si>
  <si>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</si>
  <si>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</si>
  <si>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</si>
  <si>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</si>
  <si>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</si>
  <si>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</si>
  <si>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</si>
  <si>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</si>
  <si>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</si>
  <si>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</si>
  <si>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</si>
  <si>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</si>
  <si>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</si>
  <si>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</si>
  <si>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</si>
  <si>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</si>
  <si>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</si>
  <si>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</si>
  <si>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</si>
  <si>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</si>
  <si>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</si>
  <si>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</si>
  <si>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</si>
  <si>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</si>
  <si>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</si>
  <si>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</si>
  <si>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</si>
  <si>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</si>
  <si>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</si>
  <si>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</si>
  <si>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</si>
  <si>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</si>
  <si>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</si>
  <si>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</si>
  <si>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</si>
  <si>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</si>
  <si>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</si>
  <si>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</si>
  <si>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</si>
  <si>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</si>
  <si>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</si>
  <si>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</si>
  <si>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</si>
  <si>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</si>
  <si>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</si>
  <si>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</si>
  <si>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</si>
  <si>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</si>
  <si>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</si>
  <si>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</si>
  <si>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</si>
  <si>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</si>
  <si>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</si>
  <si>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</si>
  <si>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</si>
  <si>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</si>
  <si>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</si>
  <si>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</si>
  <si>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</si>
  <si>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</si>
  <si>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</si>
  <si>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</si>
  <si>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</si>
  <si>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</si>
  <si>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</si>
  <si>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</si>
  <si>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</si>
  <si>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</si>
  <si>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</si>
  <si>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</si>
  <si>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</si>
  <si>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</si>
  <si>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</si>
  <si>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</si>
  <si>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</si>
  <si>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</si>
  <si>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</si>
  <si>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</si>
  <si>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</si>
  <si>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</si>
  <si>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</si>
  <si>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</si>
  <si>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</si>
  <si>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</si>
  <si>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</si>
  <si>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</si>
  <si>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</si>
  <si>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</si>
  <si>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</si>
  <si>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</si>
  <si>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</si>
  <si>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</si>
  <si>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</si>
  <si>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</si>
  <si>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</si>
  <si>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</si>
  <si>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</si>
  <si>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</si>
  <si>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</si>
  <si>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</si>
  <si>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</si>
  <si>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</si>
  <si>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</si>
  <si>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</si>
  <si>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</si>
  <si>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</si>
  <si>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</si>
  <si>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</si>
  <si>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</si>
  <si>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</si>
  <si>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</si>
  <si>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</si>
  <si>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</si>
  <si>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</si>
  <si>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</si>
  <si>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</si>
  <si>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</si>
  <si>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</si>
  <si>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</si>
  <si>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</si>
  <si>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</si>
  <si>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</si>
  <si>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</si>
  <si>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</si>
  <si>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</si>
  <si>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</si>
  <si>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</si>
  <si>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</si>
  <si>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</si>
  <si>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</si>
  <si>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</si>
  <si>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</si>
  <si>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</si>
  <si>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</si>
  <si>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</si>
  <si>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</si>
  <si>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</si>
  <si>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</si>
  <si>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</si>
  <si>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</si>
  <si>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</si>
  <si>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</si>
  <si>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</si>
  <si>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</si>
  <si>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</si>
  <si>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</si>
  <si>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</si>
  <si>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</si>
  <si>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</si>
  <si>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</si>
  <si>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</si>
  <si>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</si>
  <si>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</si>
  <si>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</si>
  <si>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</si>
  <si>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</si>
  <si>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</si>
  <si>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</si>
  <si>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</si>
  <si>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</si>
  <si>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</si>
  <si>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</si>
  <si>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</si>
  <si>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</si>
  <si>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</si>
  <si>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</si>
  <si>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</si>
  <si>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</si>
  <si>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</si>
  <si>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</si>
  <si>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</si>
  <si>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</si>
  <si>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</si>
  <si>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</si>
  <si>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</si>
  <si>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</si>
  <si>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</si>
  <si>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</si>
  <si>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</si>
  <si>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</si>
  <si>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</si>
  <si>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</si>
  <si>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</si>
  <si>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</si>
  <si>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</si>
  <si>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</si>
  <si>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</si>
  <si>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</si>
  <si>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</si>
  <si>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</si>
  <si>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</si>
  <si>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</si>
  <si>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</si>
  <si>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</si>
  <si>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</si>
  <si>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</si>
  <si>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</si>
  <si>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</si>
  <si>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</si>
  <si>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</si>
  <si>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</si>
  <si>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</si>
  <si>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</si>
  <si>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</si>
  <si>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</si>
  <si>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</si>
  <si>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</si>
  <si>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</si>
  <si>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</si>
  <si>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</si>
  <si>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</si>
  <si>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</si>
  <si>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</si>
  <si>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</si>
  <si>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</si>
  <si>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</si>
  <si>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</si>
  <si>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</si>
  <si>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</si>
  <si>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</si>
  <si>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</si>
  <si>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</si>
  <si>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</si>
  <si>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</si>
  <si>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</si>
  <si>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</si>
  <si>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</si>
  <si>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</si>
  <si>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</si>
  <si>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</si>
  <si>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</si>
  <si>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</si>
  <si>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</si>
  <si>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</si>
  <si>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</si>
  <si>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</si>
  <si>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</si>
  <si>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</si>
  <si>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</si>
  <si>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</si>
  <si>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</si>
  <si>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</si>
  <si>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</si>
  <si>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</si>
  <si>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</si>
  <si>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</si>
  <si>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</si>
  <si>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</si>
  <si>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</si>
  <si>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</si>
  <si>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</si>
  <si>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</si>
  <si>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</si>
  <si>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</si>
  <si>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</si>
  <si>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</si>
  <si>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</si>
  <si>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</si>
  <si>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</si>
  <si>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</si>
  <si>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</si>
  <si>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</si>
  <si>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</si>
  <si>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</si>
  <si>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</si>
  <si>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</si>
  <si>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</si>
  <si>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</si>
  <si>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</si>
  <si>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</si>
  <si>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</si>
  <si>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</si>
  <si>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</si>
  <si>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</si>
  <si>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</si>
  <si>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</si>
  <si>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</si>
  <si>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</si>
  <si>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</si>
  <si>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</si>
  <si>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</si>
  <si>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</si>
  <si>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</si>
  <si>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</si>
  <si>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</si>
  <si>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</si>
  <si>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</si>
  <si>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</si>
  <si>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</si>
  <si>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</si>
  <si>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</si>
  <si>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</si>
  <si>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</si>
  <si>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</si>
  <si>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</si>
  <si>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</si>
  <si>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</si>
  <si>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</si>
  <si>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</si>
  <si>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</si>
  <si>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</si>
  <si>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</si>
  <si>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</si>
  <si>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</si>
  <si>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</si>
  <si>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</si>
  <si>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</si>
  <si>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</si>
  <si>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</si>
  <si>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</si>
  <si>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</si>
  <si>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</si>
  <si>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</si>
  <si>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</si>
  <si>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</si>
  <si>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</si>
  <si>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</si>
  <si>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</si>
  <si>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</si>
  <si>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</si>
  <si>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</si>
  <si>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</si>
  <si>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</si>
  <si>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</si>
  <si>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</si>
  <si>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</si>
  <si>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</si>
  <si>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</si>
  <si>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</si>
  <si>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</si>
  <si>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</si>
  <si>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</si>
  <si>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</si>
  <si>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</si>
  <si>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</si>
  <si>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</si>
  <si>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</si>
  <si>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</si>
  <si>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</si>
  <si>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</si>
  <si>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</si>
  <si>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</si>
  <si>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</si>
  <si>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</si>
  <si>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</si>
  <si>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</si>
  <si>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</si>
  <si>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</si>
  <si>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</si>
  <si>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</si>
  <si>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</si>
  <si>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</si>
  <si>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</si>
  <si>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</si>
  <si>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</si>
  <si>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</si>
  <si>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</si>
  <si>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</si>
  <si>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</si>
  <si>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</si>
  <si>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</si>
  <si>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</si>
  <si>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</si>
  <si>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</si>
  <si>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</si>
  <si>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</si>
  <si>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</si>
  <si>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</si>
  <si>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</si>
  <si>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</si>
  <si>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</si>
  <si>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</si>
  <si>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</si>
  <si>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</si>
  <si>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</si>
  <si>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</si>
  <si>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</si>
  <si>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</si>
  <si>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</si>
  <si>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</si>
  <si>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</si>
  <si>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</si>
  <si>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</si>
  <si>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</si>
  <si>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</si>
  <si>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</si>
  <si>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</si>
  <si>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</si>
  <si>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</si>
  <si>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</si>
  <si>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</si>
  <si>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</si>
  <si>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</si>
  <si>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</si>
  <si>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</si>
  <si>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</si>
  <si>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</si>
  <si>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</si>
  <si>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</si>
  <si>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</si>
  <si>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</si>
  <si>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</si>
  <si>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</si>
  <si>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</si>
  <si>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</si>
  <si>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</si>
  <si>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</si>
  <si>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</si>
  <si>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</si>
  <si>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</si>
  <si>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</si>
  <si>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</si>
  <si>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</si>
  <si>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</si>
  <si>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</si>
  <si>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</si>
  <si>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</si>
  <si>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</si>
  <si>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</si>
  <si>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</si>
  <si>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</si>
  <si>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</si>
  <si>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</si>
  <si>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</si>
  <si>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</si>
  <si>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</si>
  <si>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</si>
  <si>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</si>
  <si>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</si>
  <si>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</si>
  <si>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</si>
  <si>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</si>
  <si>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</si>
  <si>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</si>
  <si>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</si>
  <si>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</si>
  <si>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</si>
  <si>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</si>
  <si>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</si>
  <si>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</si>
  <si>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</si>
  <si>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</si>
  <si>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</si>
  <si>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</si>
  <si>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</si>
  <si>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</si>
  <si>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</si>
  <si>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</si>
  <si>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</si>
  <si>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</si>
  <si>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</si>
  <si>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</si>
  <si>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</si>
  <si>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</si>
  <si>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</si>
  <si>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</si>
  <si>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</si>
  <si>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</si>
  <si>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</si>
  <si>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</si>
  <si>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</si>
  <si>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</si>
  <si>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</si>
  <si>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</si>
  <si>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</si>
  <si>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</si>
  <si>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</si>
  <si>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</si>
  <si>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</si>
  <si>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</si>
  <si>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</si>
  <si>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</si>
  <si>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</si>
  <si>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</si>
  <si>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</si>
  <si>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</si>
  <si>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</si>
  <si>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</si>
  <si>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</si>
  <si>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</si>
  <si>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</si>
  <si>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</si>
  <si>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</si>
  <si>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</si>
  <si>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</si>
  <si>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</si>
  <si>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</si>
  <si>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</si>
  <si>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</si>
  <si>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</si>
  <si>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</si>
  <si>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</si>
  <si>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</si>
  <si>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</si>
  <si>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</si>
  <si>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</si>
  <si>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</si>
  <si>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</si>
  <si>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</si>
  <si>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</si>
  <si>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</si>
  <si>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</si>
  <si>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</si>
  <si>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</si>
  <si>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</si>
  <si>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</si>
  <si>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</si>
  <si>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</si>
  <si>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</si>
  <si>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</si>
  <si>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</si>
  <si>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</si>
  <si>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</si>
  <si>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</si>
  <si>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</si>
  <si>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</si>
  <si>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</si>
  <si>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</si>
  <si>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</si>
  <si>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</si>
  <si>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</si>
  <si>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</si>
  <si>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</si>
  <si>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</si>
  <si>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</si>
  <si>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</si>
  <si>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</si>
  <si>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</si>
  <si>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</si>
  <si>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</si>
  <si>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</si>
  <si>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</si>
  <si>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</si>
  <si>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</si>
  <si>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</si>
  <si>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</si>
  <si>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</si>
  <si>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</si>
  <si>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</si>
  <si>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</si>
  <si>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</si>
  <si>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</si>
  <si>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</si>
  <si>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</si>
  <si>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</si>
  <si>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</si>
  <si>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</si>
  <si>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</si>
  <si>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</si>
  <si>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</si>
  <si>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</si>
  <si>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</si>
  <si>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</si>
  <si>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</si>
  <si>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</si>
  <si>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</si>
  <si>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</si>
  <si>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</si>
  <si>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</si>
  <si>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</si>
  <si>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</si>
  <si>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</si>
  <si>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</si>
  <si>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</si>
  <si>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</si>
  <si>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</si>
  <si>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</si>
  <si>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</si>
  <si>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</si>
  <si>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</si>
  <si>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</si>
  <si>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</si>
  <si>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</si>
  <si>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</si>
  <si>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</si>
  <si>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</si>
  <si>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</si>
  <si>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</si>
  <si>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</si>
  <si>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</si>
  <si>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</si>
  <si>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</si>
  <si>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</si>
  <si>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</si>
  <si>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</si>
  <si>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</si>
  <si>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</si>
  <si>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</si>
  <si>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</si>
  <si>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</si>
  <si>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</si>
  <si>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</si>
  <si>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</si>
  <si>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</si>
  <si>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</si>
  <si>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</si>
  <si>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</si>
  <si>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</si>
  <si>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</si>
  <si>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</si>
  <si>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</si>
  <si>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</si>
  <si>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</si>
  <si>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</si>
  <si>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</si>
  <si>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</si>
  <si>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</si>
  <si>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</si>
  <si>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</si>
  <si>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</si>
  <si>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</si>
  <si>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</si>
  <si>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</si>
  <si>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</si>
  <si>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</si>
  <si>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</si>
  <si>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</si>
  <si>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</si>
  <si>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</si>
  <si>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</si>
  <si>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</si>
  <si>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</si>
  <si>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</si>
  <si>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</si>
  <si>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</si>
  <si>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</si>
  <si>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</si>
  <si>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</si>
  <si>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</si>
  <si>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</si>
  <si>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</si>
  <si>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</si>
  <si>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</si>
  <si>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</si>
  <si>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</si>
  <si>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</si>
  <si>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</si>
  <si>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</si>
  <si>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</si>
  <si>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</si>
  <si>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</si>
  <si>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</si>
  <si>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</si>
  <si>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</si>
  <si>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</si>
  <si>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</si>
  <si>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</si>
  <si>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</si>
  <si>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</si>
  <si>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</si>
  <si>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</si>
  <si>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</si>
  <si>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</si>
  <si>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</si>
  <si>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</si>
  <si>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</si>
  <si>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</si>
  <si>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</si>
  <si>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</si>
  <si>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</si>
  <si>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</si>
  <si>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</si>
  <si>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</si>
  <si>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</si>
  <si>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</si>
  <si>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</si>
  <si>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</si>
  <si>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</si>
  <si>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</si>
  <si>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</si>
  <si>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</si>
  <si>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</si>
  <si>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</si>
  <si>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</si>
  <si>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</si>
  <si>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</si>
  <si>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</si>
  <si>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</si>
  <si>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</si>
  <si>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</si>
  <si>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</si>
  <si>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</si>
  <si>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</si>
  <si>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</si>
  <si>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</si>
  <si>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</si>
  <si>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</si>
  <si>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</si>
  <si>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</si>
  <si>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</si>
  <si>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</si>
  <si>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</si>
  <si>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</si>
  <si>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</si>
  <si>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</si>
  <si>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</si>
  <si>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</si>
  <si>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</si>
  <si>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</si>
  <si>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</si>
  <si>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</si>
  <si>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</si>
  <si>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</si>
  <si>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</si>
  <si>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</si>
  <si>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</si>
  <si>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</si>
  <si>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</si>
  <si>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</si>
  <si>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</si>
  <si>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</si>
  <si>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</si>
  <si>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</si>
  <si>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</si>
  <si>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</si>
  <si>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</si>
  <si>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</si>
  <si>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</si>
  <si>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</si>
  <si>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</si>
  <si>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</si>
  <si>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</si>
  <si>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</si>
  <si>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</si>
  <si>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</si>
  <si>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</si>
  <si>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</si>
  <si>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</si>
  <si>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</si>
  <si>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</si>
  <si>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</si>
  <si>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</si>
  <si>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</si>
  <si>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</si>
  <si>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</si>
  <si>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</si>
  <si>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</si>
  <si>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</si>
  <si>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</si>
  <si>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</si>
  <si>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</si>
  <si>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</si>
  <si>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</si>
  <si>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</si>
  <si>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</si>
  <si>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</si>
  <si>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</si>
  <si>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</si>
  <si>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</si>
  <si>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</si>
  <si>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</si>
  <si>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</si>
  <si>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</si>
  <si>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</si>
  <si>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</si>
  <si>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</si>
  <si>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</si>
  <si>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</si>
  <si>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</si>
  <si>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</si>
  <si>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</si>
  <si>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</si>
  <si>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</si>
  <si>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</si>
  <si>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</si>
  <si>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</si>
  <si>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</si>
  <si>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</si>
  <si>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</si>
  <si>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</si>
  <si>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</si>
  <si>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</si>
  <si>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</si>
  <si>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</si>
  <si>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</si>
  <si>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</si>
  <si>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</si>
  <si>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</si>
  <si>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</si>
  <si>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</si>
  <si>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</si>
  <si>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</si>
  <si>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</si>
  <si>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</si>
  <si>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</si>
  <si>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</si>
  <si>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</si>
  <si>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</si>
  <si>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</si>
  <si>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</si>
  <si>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</si>
  <si>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</si>
  <si>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</si>
  <si>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</si>
  <si>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</si>
  <si>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</si>
  <si>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</si>
  <si>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</si>
  <si>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</si>
  <si>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</si>
  <si>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</si>
  <si>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</si>
  <si>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</si>
  <si>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</si>
  <si>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</si>
  <si>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</si>
  <si>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</si>
  <si>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</si>
  <si>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</si>
  <si>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</si>
  <si>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</si>
  <si>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</si>
  <si>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</si>
  <si>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</si>
  <si>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</si>
  <si>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</si>
  <si>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</si>
  <si>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</si>
  <si>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</si>
  <si>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</si>
  <si>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</si>
  <si>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</si>
  <si>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</si>
  <si>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</si>
  <si>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</si>
  <si>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</si>
  <si>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</si>
  <si>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</si>
  <si>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</si>
  <si>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</si>
  <si>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</si>
  <si>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</si>
  <si>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</si>
  <si>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</si>
  <si>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</si>
  <si>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</si>
  <si>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</si>
  <si>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</si>
  <si>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</si>
  <si>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</si>
  <si>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</si>
  <si>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</si>
  <si>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</si>
  <si>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</si>
  <si>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</si>
  <si>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</si>
  <si>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</si>
  <si>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</si>
  <si>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</si>
  <si>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</si>
  <si>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</si>
  <si>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</si>
  <si>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</si>
  <si>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</si>
  <si>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</si>
  <si>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</si>
  <si>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</si>
  <si>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</si>
  <si>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</si>
  <si>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</si>
  <si>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</si>
  <si>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</si>
  <si>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</si>
  <si>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</si>
  <si>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</si>
  <si>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</si>
  <si>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</si>
  <si>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</si>
  <si>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</si>
  <si>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</si>
  <si>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</si>
  <si>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</si>
  <si>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</si>
  <si>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</si>
  <si>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</si>
  <si>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</si>
  <si>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</si>
  <si>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</si>
  <si>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</si>
  <si>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</si>
  <si>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</si>
  <si>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</si>
  <si>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</si>
  <si>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</si>
  <si>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</si>
  <si>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</si>
  <si>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</si>
  <si>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</si>
  <si>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</si>
  <si>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</si>
  <si>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</si>
  <si>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</si>
  <si>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</si>
  <si>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</si>
  <si>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</si>
  <si>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</si>
  <si>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</si>
  <si>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</si>
  <si>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</si>
  <si>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</si>
  <si>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</si>
  <si>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</si>
  <si>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</si>
  <si>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</si>
  <si>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</si>
  <si>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</si>
  <si>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</si>
  <si>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</si>
  <si>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</si>
  <si>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</si>
  <si>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</si>
  <si>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</si>
  <si>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</si>
  <si>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</si>
  <si>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</si>
  <si>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</si>
  <si>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</si>
  <si>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</si>
  <si>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</si>
  <si>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</si>
  <si>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</si>
  <si>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</si>
  <si>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</si>
  <si>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</si>
  <si>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</si>
  <si>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</si>
  <si>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</si>
  <si>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</si>
  <si>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</si>
  <si>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</si>
  <si>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</si>
  <si>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</si>
  <si>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</si>
  <si>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</si>
  <si>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</si>
  <si>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</si>
  <si>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</si>
  <si>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</si>
  <si>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</si>
  <si>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</si>
  <si>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</si>
  <si>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</si>
  <si>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</si>
  <si>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</si>
  <si>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</si>
  <si>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</si>
  <si>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</si>
  <si>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</si>
  <si>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</si>
  <si>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</si>
  <si>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</si>
  <si>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</si>
  <si>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</si>
  <si>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</si>
  <si>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</si>
  <si>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</si>
  <si>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</si>
  <si>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</si>
  <si>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</si>
  <si>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</si>
  <si>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</si>
  <si>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</si>
  <si>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</si>
  <si>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</si>
  <si>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</si>
  <si>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</si>
  <si>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</si>
  <si>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</si>
  <si>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</si>
  <si>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</si>
  <si>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</si>
  <si>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</si>
  <si>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</si>
  <si>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</si>
  <si>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</si>
  <si>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</si>
  <si>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</si>
  <si>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</si>
  <si>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</si>
  <si>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</si>
  <si>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</si>
  <si>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</si>
  <si>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</si>
  <si>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</si>
  <si>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</si>
  <si>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</si>
  <si>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</si>
  <si>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</si>
  <si>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</si>
  <si>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</si>
  <si>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</si>
  <si>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</si>
  <si>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</si>
  <si>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</si>
  <si>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</si>
  <si>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</si>
  <si>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</si>
  <si>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</si>
  <si>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</si>
  <si>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</si>
  <si>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</si>
  <si>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</si>
  <si>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</si>
  <si>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</si>
  <si>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</si>
  <si>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</si>
  <si>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</si>
  <si>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</si>
  <si>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</si>
  <si>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</si>
  <si>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</si>
  <si>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</si>
  <si>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</si>
  <si>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</si>
  <si>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</si>
  <si>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</si>
  <si>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</si>
  <si>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</si>
  <si>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</si>
  <si>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</si>
  <si>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</si>
  <si>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</si>
  <si>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</si>
  <si>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</si>
  <si>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</si>
  <si>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</si>
  <si>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</si>
  <si>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</si>
  <si>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</si>
  <si>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</si>
  <si>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</si>
  <si>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</si>
  <si>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</si>
  <si>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</si>
  <si>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</si>
  <si>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</si>
  <si>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</si>
  <si>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</si>
  <si>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</si>
  <si>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</si>
  <si>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</si>
  <si>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</si>
  <si>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</si>
  <si>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</si>
  <si>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</si>
  <si>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</si>
  <si>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</si>
  <si>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</si>
  <si>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</si>
  <si>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</si>
  <si>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</si>
  <si>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</si>
  <si>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</si>
  <si>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</si>
  <si>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</si>
  <si>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</si>
  <si>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</si>
  <si>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</si>
  <si>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</si>
  <si>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</si>
  <si>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</si>
  <si>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</si>
  <si>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</si>
  <si>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</si>
  <si>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</si>
  <si>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</si>
  <si>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</si>
  <si>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</si>
  <si>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</si>
  <si>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</si>
  <si>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</si>
  <si>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</si>
  <si>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</si>
  <si>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</si>
  <si>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</si>
  <si>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</si>
  <si>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</si>
  <si>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</si>
  <si>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</si>
  <si>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</si>
  <si>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</si>
  <si>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</si>
  <si>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</si>
  <si>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</si>
  <si>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</si>
  <si>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</si>
  <si>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</si>
  <si>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</si>
  <si>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</si>
  <si>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</si>
  <si>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</si>
  <si>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</si>
  <si>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</si>
  <si>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</si>
  <si>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</si>
  <si>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</si>
  <si>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</si>
  <si>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</si>
  <si>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</si>
  <si>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</si>
  <si>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</si>
  <si>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</si>
  <si>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</si>
  <si>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</si>
  <si>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</si>
  <si>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</si>
  <si>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</si>
  <si>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</si>
  <si>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</si>
  <si>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</si>
  <si>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</si>
  <si>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</si>
  <si>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</si>
  <si>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</si>
  <si>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</si>
  <si>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</si>
  <si>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</si>
  <si>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</si>
  <si>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</si>
  <si>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</si>
  <si>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</si>
  <si>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</si>
  <si>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</si>
  <si>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</si>
  <si>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</si>
  <si>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</si>
  <si>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</si>
  <si>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</si>
  <si>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</si>
  <si>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</si>
  <si>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</si>
  <si>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</si>
  <si>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</si>
  <si>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</si>
  <si>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</si>
  <si>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</si>
  <si>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</si>
  <si>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</si>
  <si>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</si>
  <si>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</si>
  <si>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</si>
  <si>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</si>
  <si>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</si>
  <si>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</si>
  <si>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</si>
  <si>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</si>
  <si>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</si>
  <si>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</si>
  <si>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</si>
  <si>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</si>
  <si>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</si>
  <si>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</si>
  <si>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</si>
  <si>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</si>
  <si>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</si>
  <si>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</si>
  <si>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</si>
  <si>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</si>
  <si>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</si>
  <si>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</si>
  <si>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</si>
  <si>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</si>
  <si>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</si>
  <si>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</si>
  <si>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</si>
  <si>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</si>
  <si>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</si>
  <si>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</si>
  <si>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</si>
  <si>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</si>
  <si>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</si>
  <si>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</si>
  <si>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</si>
  <si>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</si>
  <si>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</si>
  <si>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</si>
  <si>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</si>
  <si>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</si>
  <si>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</si>
  <si>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</si>
  <si>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</si>
  <si>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</si>
  <si>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</si>
  <si>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</si>
  <si>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</si>
  <si>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</si>
  <si>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</si>
  <si>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</si>
  <si>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</si>
  <si>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</si>
  <si>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</si>
  <si>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</si>
  <si>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</si>
  <si>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</si>
  <si>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</si>
  <si>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</si>
  <si>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</si>
  <si>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</si>
  <si>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</si>
  <si>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</si>
  <si>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</si>
  <si>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</si>
  <si>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</si>
  <si>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</si>
  <si>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</si>
  <si>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</si>
  <si>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</si>
  <si>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</si>
  <si>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</si>
  <si>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</si>
  <si>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</si>
  <si>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</si>
  <si>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</si>
  <si>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</si>
  <si>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</si>
  <si>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</si>
  <si>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</si>
  <si>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</si>
  <si>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</si>
  <si>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</si>
  <si>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</si>
  <si>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</si>
  <si>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</si>
  <si>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</si>
  <si>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</si>
  <si>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</si>
  <si>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</si>
  <si>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</si>
  <si>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</si>
  <si>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</si>
  <si>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</si>
  <si>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</si>
  <si>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</si>
  <si>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</si>
  <si>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</si>
  <si>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</si>
  <si>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</si>
  <si>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</si>
  <si>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</si>
  <si>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</si>
  <si>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</si>
  <si>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</si>
  <si>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</si>
  <si>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</si>
  <si>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</si>
  <si>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</si>
  <si>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</si>
  <si>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</si>
  <si>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</si>
  <si>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</si>
  <si>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</si>
  <si>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</si>
  <si>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</si>
  <si>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</si>
  <si>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</si>
  <si>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</si>
  <si>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</si>
  <si>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</si>
  <si>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</si>
  <si>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</si>
  <si>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</si>
  <si>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</si>
  <si>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</si>
  <si>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</si>
  <si>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</si>
  <si>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</si>
  <si>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</si>
  <si>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</si>
  <si>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</si>
  <si>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</si>
  <si>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</si>
  <si>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</si>
  <si>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</si>
  <si>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</si>
  <si>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</si>
  <si>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</si>
  <si>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</si>
  <si>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</si>
  <si>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</si>
  <si>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</si>
  <si>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</si>
  <si>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</si>
  <si>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</si>
  <si>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</si>
  <si>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</si>
  <si>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</si>
  <si>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</si>
  <si>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</si>
  <si>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</si>
  <si>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</si>
  <si>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</si>
  <si>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</si>
  <si>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</si>
  <si>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</si>
  <si>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</si>
  <si>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</si>
  <si>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</si>
  <si>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</si>
  <si>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</si>
  <si>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</si>
  <si>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</si>
  <si>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</si>
  <si>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</si>
  <si>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</si>
  <si>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</si>
  <si>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</si>
  <si>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</si>
  <si>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</si>
  <si>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</si>
  <si>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</si>
  <si>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</si>
  <si>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</si>
  <si>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</si>
  <si>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</si>
  <si>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</si>
  <si>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</si>
  <si>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</si>
  <si>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</si>
  <si>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</si>
  <si>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</si>
  <si>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</si>
  <si>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</si>
  <si>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</si>
  <si>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</si>
  <si>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</si>
  <si>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</si>
  <si>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</si>
  <si>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</si>
  <si>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</si>
  <si>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</si>
  <si>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</si>
  <si>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</si>
  <si>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</si>
  <si>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</si>
  <si>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</si>
  <si>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</si>
  <si>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</si>
  <si>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</si>
  <si>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</si>
  <si>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</si>
  <si>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</si>
  <si>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</si>
  <si>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</si>
  <si>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</si>
  <si>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</si>
  <si>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</si>
  <si>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</si>
  <si>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</si>
  <si>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</si>
  <si>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</si>
  <si>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</si>
  <si>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</si>
  <si>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</si>
  <si>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</si>
  <si>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</si>
  <si>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</si>
  <si>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</si>
  <si>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</si>
  <si>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</si>
  <si>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</si>
  <si>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</si>
  <si>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</si>
  <si>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</si>
  <si>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</si>
  <si>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</si>
  <si>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</si>
  <si>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</si>
  <si>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</si>
  <si>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</si>
  <si>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</si>
  <si>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</si>
  <si>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</si>
  <si>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</si>
  <si>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</si>
  <si>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</si>
  <si>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</si>
  <si>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</si>
  <si>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</si>
  <si>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</si>
  <si>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</si>
  <si>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</si>
  <si>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</si>
  <si>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</si>
  <si>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</si>
  <si>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</si>
  <si>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</si>
  <si>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</si>
  <si>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</si>
  <si>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</si>
  <si>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</si>
  <si>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</si>
  <si>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</si>
  <si>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</si>
  <si>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</si>
  <si>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</si>
  <si>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</si>
  <si>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</si>
  <si>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</si>
  <si>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</si>
  <si>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</si>
  <si>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</si>
  <si>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</si>
  <si>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</si>
  <si>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</si>
  <si>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</si>
  <si>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</si>
  <si>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</si>
  <si>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</si>
  <si>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</si>
  <si>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</si>
  <si>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</si>
  <si>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</si>
  <si>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</si>
  <si>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</si>
  <si>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</si>
  <si>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</si>
  <si>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</si>
  <si>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</si>
  <si>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</si>
  <si>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</si>
  <si>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</si>
  <si>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</si>
  <si>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</si>
  <si>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</si>
  <si>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</si>
  <si>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</si>
  <si>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</si>
  <si>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</si>
  <si>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</si>
  <si>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</si>
  <si>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</si>
  <si>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</si>
  <si>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</si>
  <si>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</si>
  <si>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</si>
  <si>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</si>
  <si>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</si>
  <si>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</si>
  <si>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</si>
  <si>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</si>
  <si>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</si>
  <si>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</si>
  <si>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</si>
  <si>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</si>
  <si>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</si>
  <si>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</si>
  <si>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</si>
  <si>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</si>
  <si>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</si>
  <si>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</si>
  <si>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</si>
  <si>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</si>
  <si>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</si>
  <si>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</si>
  <si>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</si>
  <si>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</si>
  <si>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</si>
  <si>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</si>
  <si>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</si>
  <si>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</si>
  <si>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</si>
  <si>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</si>
  <si>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</si>
  <si>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</si>
  <si>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</si>
  <si>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</si>
  <si>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</si>
  <si>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</si>
  <si>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</si>
  <si>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</si>
  <si>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</si>
  <si>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</si>
  <si>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</si>
  <si>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</si>
  <si>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</si>
  <si>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</si>
  <si>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</si>
  <si>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</si>
  <si>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</si>
  <si>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</si>
  <si>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</si>
  <si>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</si>
  <si>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</si>
  <si>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</si>
  <si>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</si>
  <si>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</si>
  <si>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</si>
  <si>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</si>
  <si>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</si>
  <si>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</si>
  <si>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</si>
  <si>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</si>
  <si>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</si>
  <si>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</si>
  <si>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</si>
  <si>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</si>
  <si>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</si>
  <si>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</si>
  <si>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20/01/2022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</si>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</sst>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2670</v>
      </c>
      <c r="G9" s="7"/>
      <c r="H9" s="7"/>
      <c r="I9" s="7"/>
      <c r="J9" s="8"/>
    </row>
    <row r="10" spans="2:10" ht="21" x14ac:dyDescent="0.25">
      <c r="B10" s="6"/>
      <c r="C10" s="7"/>
      <c r="D10" s="7"/>
      <c r="E10" s="7"/>
      <c r="F10" s="12" t="s">
        <v>2671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2">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20979.107877949999</v>
      </c>
      <c r="F38" s="42"/>
      <c r="H38" s="23"/>
      <c r="L38" s="23"/>
      <c r="M38" s="23"/>
    </row>
    <row r="39" spans="1:14" x14ac:dyDescent="0.25">
      <c r="A39" s="25" t="s">
        <v>66</v>
      </c>
      <c r="B39" s="42" t="s">
        <v>67</v>
      </c>
      <c r="C39" s="266">
        <v>16000</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0.31119424237187499</v>
      </c>
      <c r="E45" s="144"/>
      <c r="F45" s="144">
        <v>7.4999999999999997E-2</v>
      </c>
      <c r="G45" s="25" t="s">
        <v>2546</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20979.107877949999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20979.107877949999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16.37946299</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3.91283</v>
      </c>
      <c r="D70" s="150" t="s">
        <v>1187</v>
      </c>
      <c r="E70" s="21"/>
      <c r="F70" s="159">
        <f t="shared" ref="F70:F76" si="1">IF($C$77=0,"",IF(C70="[for completion]","",C70/$C$77))</f>
        <v>1.8651079079786656E-4</v>
      </c>
      <c r="G70" s="159" t="str">
        <f t="shared" ref="G70:G76" si="2">IF($D$66="ND2","ND2",IF(OR(D70="ND2",D70=""),"",D70/$D$77))</f>
        <v>ND2</v>
      </c>
      <c r="H70" s="23"/>
      <c r="L70" s="23"/>
      <c r="M70" s="23"/>
      <c r="N70" s="55"/>
    </row>
    <row r="71" spans="1:14" x14ac:dyDescent="0.25">
      <c r="A71" s="25" t="s">
        <v>114</v>
      </c>
      <c r="B71" s="140" t="s">
        <v>1501</v>
      </c>
      <c r="C71" s="150">
        <v>14.289038</v>
      </c>
      <c r="D71" s="150" t="s">
        <v>1187</v>
      </c>
      <c r="E71" s="21"/>
      <c r="F71" s="159">
        <f t="shared" si="1"/>
        <v>6.8110799015565855E-4</v>
      </c>
      <c r="G71" s="159" t="str">
        <f t="shared" si="2"/>
        <v>ND2</v>
      </c>
      <c r="H71" s="23"/>
      <c r="L71" s="23"/>
      <c r="M71" s="23"/>
      <c r="N71" s="55"/>
    </row>
    <row r="72" spans="1:14" x14ac:dyDescent="0.25">
      <c r="A72" s="25" t="s">
        <v>115</v>
      </c>
      <c r="B72" s="139" t="s">
        <v>1502</v>
      </c>
      <c r="C72" s="150">
        <v>21.687822000000001</v>
      </c>
      <c r="D72" s="150" t="s">
        <v>1187</v>
      </c>
      <c r="E72" s="21"/>
      <c r="F72" s="159">
        <f t="shared" si="1"/>
        <v>1.0337819000322958E-3</v>
      </c>
      <c r="G72" s="159" t="str">
        <f t="shared" si="2"/>
        <v>ND2</v>
      </c>
      <c r="H72" s="23"/>
      <c r="L72" s="23"/>
      <c r="M72" s="23"/>
      <c r="N72" s="55"/>
    </row>
    <row r="73" spans="1:14" x14ac:dyDescent="0.25">
      <c r="A73" s="25" t="s">
        <v>116</v>
      </c>
      <c r="B73" s="139" t="s">
        <v>1503</v>
      </c>
      <c r="C73" s="150">
        <v>24.351573999999999</v>
      </c>
      <c r="D73" s="150" t="s">
        <v>1187</v>
      </c>
      <c r="E73" s="21"/>
      <c r="F73" s="159">
        <f t="shared" si="1"/>
        <v>1.1607535527770863E-3</v>
      </c>
      <c r="G73" s="159" t="str">
        <f t="shared" si="2"/>
        <v>ND2</v>
      </c>
      <c r="H73" s="23"/>
      <c r="L73" s="23"/>
      <c r="M73" s="23"/>
      <c r="N73" s="55"/>
    </row>
    <row r="74" spans="1:14" x14ac:dyDescent="0.25">
      <c r="A74" s="25" t="s">
        <v>117</v>
      </c>
      <c r="B74" s="139" t="s">
        <v>1504</v>
      </c>
      <c r="C74" s="150">
        <v>38.380212999999998</v>
      </c>
      <c r="D74" s="150" t="s">
        <v>1187</v>
      </c>
      <c r="E74" s="21"/>
      <c r="F74" s="159">
        <f t="shared" si="1"/>
        <v>1.8294492420116791E-3</v>
      </c>
      <c r="G74" s="159" t="str">
        <f t="shared" si="2"/>
        <v>ND2</v>
      </c>
      <c r="H74" s="23"/>
      <c r="L74" s="23"/>
      <c r="M74" s="23"/>
      <c r="N74" s="55"/>
    </row>
    <row r="75" spans="1:14" x14ac:dyDescent="0.25">
      <c r="A75" s="25" t="s">
        <v>118</v>
      </c>
      <c r="B75" s="139" t="s">
        <v>1505</v>
      </c>
      <c r="C75" s="150">
        <v>659.47742000000005</v>
      </c>
      <c r="D75" s="150" t="s">
        <v>1187</v>
      </c>
      <c r="E75" s="21"/>
      <c r="F75" s="159">
        <f t="shared" si="1"/>
        <v>3.1434960148418609E-2</v>
      </c>
      <c r="G75" s="159" t="str">
        <f t="shared" si="2"/>
        <v>ND2</v>
      </c>
      <c r="H75" s="23"/>
      <c r="L75" s="23"/>
      <c r="M75" s="23"/>
      <c r="N75" s="55"/>
    </row>
    <row r="76" spans="1:14" x14ac:dyDescent="0.25">
      <c r="A76" s="25" t="s">
        <v>119</v>
      </c>
      <c r="B76" s="139" t="s">
        <v>1506</v>
      </c>
      <c r="C76" s="150">
        <v>20217.008978000002</v>
      </c>
      <c r="D76" s="150" t="s">
        <v>1187</v>
      </c>
      <c r="E76" s="21"/>
      <c r="F76" s="159">
        <f t="shared" si="1"/>
        <v>0.96367343637580682</v>
      </c>
      <c r="G76" s="159" t="str">
        <f t="shared" si="2"/>
        <v>ND2</v>
      </c>
      <c r="H76" s="23"/>
      <c r="L76" s="23"/>
      <c r="M76" s="23"/>
      <c r="N76" s="55"/>
    </row>
    <row r="77" spans="1:14" x14ac:dyDescent="0.25">
      <c r="A77" s="25" t="s">
        <v>120</v>
      </c>
      <c r="B77" s="59" t="s">
        <v>99</v>
      </c>
      <c r="C77" s="152">
        <f>SUM(C70:C76)</f>
        <v>20979.107875000002</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0.81498099999999996</v>
      </c>
      <c r="D79" s="152" t="s">
        <v>1187</v>
      </c>
      <c r="E79" s="42"/>
      <c r="F79" s="159">
        <f>IF($C$77=0,"",IF(C79="","",C79/$C$77))</f>
        <v>3.8847266759669105E-5</v>
      </c>
      <c r="G79" s="159" t="str">
        <f>IF($D$66="ND2","ND2",IF(OR(D79="ND2",D79=""),"",D79/$D$77))</f>
        <v>ND2</v>
      </c>
      <c r="H79" s="23"/>
      <c r="L79" s="23"/>
      <c r="M79" s="23"/>
      <c r="N79" s="55"/>
    </row>
    <row r="80" spans="1:14" outlineLevel="1" x14ac:dyDescent="0.25">
      <c r="A80" s="25" t="s">
        <v>125</v>
      </c>
      <c r="B80" s="60" t="s">
        <v>126</v>
      </c>
      <c r="C80" s="152">
        <v>3.0978490000000001</v>
      </c>
      <c r="D80" s="152" t="s">
        <v>1187</v>
      </c>
      <c r="E80" s="42"/>
      <c r="F80" s="159">
        <f>IF($C$77=0,"",IF(C80="","",C80/$C$77))</f>
        <v>1.4766352403819744E-4</v>
      </c>
      <c r="G80" s="159" t="str">
        <f>IF($D$66="ND2","ND2",IF(OR(D80="ND2",D80=""),"",D80/$D$77))</f>
        <v>ND2</v>
      </c>
      <c r="H80" s="23"/>
      <c r="L80" s="23"/>
      <c r="M80" s="23"/>
      <c r="N80" s="55"/>
    </row>
    <row r="81" spans="1:14" outlineLevel="1" x14ac:dyDescent="0.25">
      <c r="A81" s="25" t="s">
        <v>127</v>
      </c>
      <c r="B81" s="60" t="s">
        <v>128</v>
      </c>
      <c r="C81" s="152">
        <v>5.7941919999999998</v>
      </c>
      <c r="D81" s="152" t="s">
        <v>1187</v>
      </c>
      <c r="E81" s="42"/>
      <c r="F81" s="159">
        <f>IF($C$77=0,"",IF(C81="","",C81/$C$77))</f>
        <v>2.7618867468166825E-4</v>
      </c>
      <c r="G81" s="159" t="str">
        <f>IF($D$66="ND2","ND2",IF(OR(D81="ND2",D81=""),"",D81/$D$77))</f>
        <v>ND2</v>
      </c>
      <c r="H81" s="23"/>
      <c r="L81" s="23"/>
      <c r="M81" s="23"/>
      <c r="N81" s="55"/>
    </row>
    <row r="82" spans="1:14" outlineLevel="1" x14ac:dyDescent="0.25">
      <c r="A82" s="25" t="s">
        <v>129</v>
      </c>
      <c r="B82" s="60" t="s">
        <v>130</v>
      </c>
      <c r="C82" s="152">
        <v>8.4948449999999998</v>
      </c>
      <c r="D82" s="152" t="s">
        <v>1187</v>
      </c>
      <c r="E82" s="42"/>
      <c r="F82" s="159">
        <f>IF($C$77=0,"",IF(C82="","",C82/$C$77))</f>
        <v>4.0491926780752106E-4</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9.4634999999999998</v>
      </c>
      <c r="D89" s="154">
        <v>10.4635</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c r="D94" s="150" t="s">
        <v>1187</v>
      </c>
      <c r="E94" s="21"/>
      <c r="F94" s="159" t="str">
        <f t="shared" si="3"/>
        <v/>
      </c>
      <c r="G94" s="159" t="str">
        <f t="shared" si="4"/>
        <v/>
      </c>
      <c r="H94" s="23"/>
      <c r="L94" s="23"/>
      <c r="M94" s="23"/>
      <c r="N94" s="55"/>
    </row>
    <row r="95" spans="1:14" x14ac:dyDescent="0.25">
      <c r="A95" s="25" t="s">
        <v>143</v>
      </c>
      <c r="B95" s="140" t="s">
        <v>1502</v>
      </c>
      <c r="C95" s="150"/>
      <c r="D95" s="150" t="s">
        <v>1187</v>
      </c>
      <c r="E95" s="21"/>
      <c r="F95" s="159" t="str">
        <f t="shared" si="3"/>
        <v/>
      </c>
      <c r="G95" s="159" t="str">
        <f t="shared" si="4"/>
        <v/>
      </c>
      <c r="H95" s="23"/>
      <c r="L95" s="23"/>
      <c r="M95" s="23"/>
      <c r="N95" s="55"/>
    </row>
    <row r="96" spans="1:14" x14ac:dyDescent="0.25">
      <c r="A96" s="25" t="s">
        <v>144</v>
      </c>
      <c r="B96" s="140" t="s">
        <v>1503</v>
      </c>
      <c r="C96" s="150"/>
      <c r="D96" s="150" t="s">
        <v>1187</v>
      </c>
      <c r="E96" s="21"/>
      <c r="F96" s="159" t="str">
        <f t="shared" si="3"/>
        <v/>
      </c>
      <c r="G96" s="159" t="str">
        <f t="shared" si="4"/>
        <v/>
      </c>
      <c r="H96" s="23"/>
      <c r="L96" s="23"/>
      <c r="M96" s="23"/>
      <c r="N96" s="55"/>
    </row>
    <row r="97" spans="1:14" x14ac:dyDescent="0.25">
      <c r="A97" s="25" t="s">
        <v>145</v>
      </c>
      <c r="B97" s="140" t="s">
        <v>1504</v>
      </c>
      <c r="C97" s="150">
        <v>2500</v>
      </c>
      <c r="D97" s="150" t="s">
        <v>1187</v>
      </c>
      <c r="E97" s="21"/>
      <c r="F97" s="159">
        <f t="shared" si="3"/>
        <v>0.15625</v>
      </c>
      <c r="G97" s="159" t="str">
        <f t="shared" si="4"/>
        <v/>
      </c>
      <c r="H97" s="23"/>
      <c r="L97" s="23"/>
      <c r="M97" s="23"/>
    </row>
    <row r="98" spans="1:14" x14ac:dyDescent="0.25">
      <c r="A98" s="25" t="s">
        <v>146</v>
      </c>
      <c r="B98" s="140" t="s">
        <v>1505</v>
      </c>
      <c r="C98" s="150">
        <v>7500</v>
      </c>
      <c r="D98" s="150" t="s">
        <v>1187</v>
      </c>
      <c r="E98" s="21"/>
      <c r="F98" s="159">
        <f t="shared" si="3"/>
        <v>0.46875</v>
      </c>
      <c r="G98" s="159" t="str">
        <f t="shared" si="4"/>
        <v/>
      </c>
      <c r="H98" s="23"/>
      <c r="L98" s="23"/>
      <c r="M98" s="23"/>
    </row>
    <row r="99" spans="1:14" x14ac:dyDescent="0.25">
      <c r="A99" s="25" t="s">
        <v>147</v>
      </c>
      <c r="B99" s="140" t="s">
        <v>1506</v>
      </c>
      <c r="C99" s="150">
        <v>6000</v>
      </c>
      <c r="D99" s="150" t="s">
        <v>1187</v>
      </c>
      <c r="E99" s="21"/>
      <c r="F99" s="159">
        <f t="shared" si="3"/>
        <v>0.375</v>
      </c>
      <c r="G99" s="159" t="str">
        <f t="shared" si="4"/>
        <v/>
      </c>
      <c r="H99" s="23"/>
      <c r="L99" s="23"/>
      <c r="M99" s="23"/>
    </row>
    <row r="100" spans="1:14" x14ac:dyDescent="0.25">
      <c r="A100" s="25" t="s">
        <v>148</v>
      </c>
      <c r="B100" s="59" t="s">
        <v>99</v>
      </c>
      <c r="C100" s="152">
        <f>SUM(C93:C99)</f>
        <v>16000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
        <v>1187</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
        <v>1187</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20979.107900000003</v>
      </c>
      <c r="D112" s="150">
        <v>20979.107900000003</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20979.107900000003</v>
      </c>
      <c r="D129" s="150">
        <f>SUM(D112:D128)</f>
        <v>20979.107900000003</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16000</v>
      </c>
      <c r="D138" s="150">
        <v>16000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16000</v>
      </c>
      <c r="D155" s="150">
        <f>SUM(D138:D154)</f>
        <v>16000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16000</v>
      </c>
      <c r="D164" s="150">
        <v>16000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16000</v>
      </c>
      <c r="D167" s="162">
        <f>SUM(D164:D166)</f>
        <v>16000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2547</v>
      </c>
      <c r="C323" s="40" t="s">
        <v>2543</v>
      </c>
      <c r="H323" s="23"/>
      <c r="I323" s="55"/>
      <c r="J323" s="55"/>
      <c r="K323" s="55"/>
      <c r="L323" s="55"/>
      <c r="M323" s="55"/>
      <c r="N323" s="55"/>
    </row>
    <row r="324" spans="1:14" outlineLevel="1" x14ac:dyDescent="0.25">
      <c r="A324" s="25" t="s">
        <v>378</v>
      </c>
      <c r="B324" s="40" t="s">
        <v>2548</v>
      </c>
      <c r="C324" s="25" t="s">
        <v>2543</v>
      </c>
      <c r="H324" s="23"/>
      <c r="I324" s="55"/>
      <c r="J324" s="55"/>
      <c r="K324" s="55"/>
      <c r="L324" s="55"/>
      <c r="M324" s="55"/>
      <c r="N324" s="55"/>
    </row>
    <row r="325" spans="1:14" outlineLevel="1" x14ac:dyDescent="0.25">
      <c r="A325" s="25" t="s">
        <v>379</v>
      </c>
      <c r="B325" s="40" t="s">
        <v>2549</v>
      </c>
      <c r="C325" s="25" t="s">
        <v>2543</v>
      </c>
      <c r="H325" s="23"/>
      <c r="I325" s="55"/>
      <c r="J325" s="55"/>
      <c r="K325" s="55"/>
      <c r="L325" s="55"/>
      <c r="M325" s="55"/>
      <c r="N325" s="55"/>
    </row>
    <row r="326" spans="1:14" outlineLevel="1" x14ac:dyDescent="0.25">
      <c r="A326" s="25" t="s">
        <v>380</v>
      </c>
      <c r="B326" s="40" t="s">
        <v>2550</v>
      </c>
      <c r="C326" s="25" t="s">
        <v>2543</v>
      </c>
      <c r="H326" s="23"/>
      <c r="I326" s="55"/>
      <c r="J326" s="55"/>
      <c r="K326" s="55"/>
      <c r="L326" s="55"/>
      <c r="M326" s="55"/>
      <c r="N326" s="55"/>
    </row>
    <row r="327" spans="1:14" outlineLevel="1" x14ac:dyDescent="0.25">
      <c r="A327" s="25" t="s">
        <v>381</v>
      </c>
      <c r="B327" s="40" t="s">
        <v>2551</v>
      </c>
      <c r="C327" s="25" t="s">
        <v>2543</v>
      </c>
      <c r="H327" s="23"/>
      <c r="I327" s="55"/>
      <c r="J327" s="55"/>
      <c r="K327" s="55"/>
      <c r="L327" s="55"/>
      <c r="M327" s="55"/>
      <c r="N327" s="55"/>
    </row>
    <row r="328" spans="1:14" outlineLevel="1" x14ac:dyDescent="0.25">
      <c r="A328" s="25" t="s">
        <v>382</v>
      </c>
      <c r="B328" s="40" t="s">
        <v>2552</v>
      </c>
      <c r="C328" s="25" t="s">
        <v>2543</v>
      </c>
      <c r="H328" s="23"/>
      <c r="I328" s="55"/>
      <c r="J328" s="55"/>
      <c r="K328" s="55"/>
      <c r="L328" s="55"/>
      <c r="M328" s="55"/>
      <c r="N328" s="55"/>
    </row>
    <row r="329" spans="1:14" outlineLevel="1" x14ac:dyDescent="0.25">
      <c r="A329" s="25" t="s">
        <v>383</v>
      </c>
      <c r="B329" s="40" t="s">
        <v>2553</v>
      </c>
      <c r="C329" s="25" t="s">
        <v>2543</v>
      </c>
      <c r="H329" s="23"/>
      <c r="I329" s="55"/>
      <c r="J329" s="55"/>
      <c r="K329" s="55"/>
      <c r="L329" s="55"/>
      <c r="M329" s="55"/>
      <c r="N329" s="55"/>
    </row>
    <row r="330" spans="1:14" outlineLevel="1" x14ac:dyDescent="0.25">
      <c r="A330" s="25" t="s">
        <v>384</v>
      </c>
      <c r="B330" s="54" t="s">
        <v>2554</v>
      </c>
      <c r="C330" s="25" t="s">
        <v>2543</v>
      </c>
      <c r="H330" s="23"/>
      <c r="I330" s="55"/>
      <c r="J330" s="55"/>
      <c r="K330" s="55"/>
      <c r="L330" s="55"/>
      <c r="M330" s="55"/>
      <c r="N330" s="55"/>
    </row>
    <row r="331" spans="1:14" outlineLevel="1" x14ac:dyDescent="0.25">
      <c r="A331" s="25" t="s">
        <v>386</v>
      </c>
      <c r="B331" s="54" t="s">
        <v>2555</v>
      </c>
      <c r="C331" s="25" t="s">
        <v>2543</v>
      </c>
      <c r="H331" s="23"/>
      <c r="I331" s="55"/>
      <c r="J331" s="55"/>
      <c r="K331" s="55"/>
      <c r="L331" s="55"/>
      <c r="M331" s="55"/>
      <c r="N331" s="55"/>
    </row>
    <row r="332" spans="1:14" outlineLevel="1" x14ac:dyDescent="0.25">
      <c r="A332" s="25" t="s">
        <v>387</v>
      </c>
      <c r="B332" s="54" t="s">
        <v>2556</v>
      </c>
      <c r="C332" s="25" t="s">
        <v>2543</v>
      </c>
      <c r="H332" s="23"/>
      <c r="I332" s="55"/>
      <c r="J332" s="55"/>
      <c r="K332" s="55"/>
      <c r="L332" s="55"/>
      <c r="M332" s="55"/>
      <c r="N332" s="55"/>
    </row>
    <row r="333" spans="1:14" outlineLevel="1" x14ac:dyDescent="0.25">
      <c r="A333" s="25" t="s">
        <v>388</v>
      </c>
      <c r="B333" s="54" t="s">
        <v>2557</v>
      </c>
      <c r="C333" s="25" t="s">
        <v>2543</v>
      </c>
      <c r="H333" s="23"/>
      <c r="I333" s="55"/>
      <c r="J333" s="55"/>
      <c r="K333" s="55"/>
      <c r="L333" s="55"/>
      <c r="M333" s="55"/>
      <c r="N333" s="55"/>
    </row>
    <row r="334" spans="1:14" outlineLevel="1" x14ac:dyDescent="0.25">
      <c r="A334" s="25" t="s">
        <v>389</v>
      </c>
      <c r="B334" s="54" t="s">
        <v>2558</v>
      </c>
      <c r="C334" s="25" t="s">
        <v>2543</v>
      </c>
      <c r="H334" s="23"/>
      <c r="I334" s="55"/>
      <c r="J334" s="55"/>
      <c r="K334" s="55"/>
      <c r="L334" s="55"/>
      <c r="M334" s="55"/>
      <c r="N334" s="55"/>
    </row>
    <row r="335" spans="1:14" outlineLevel="1" x14ac:dyDescent="0.25">
      <c r="A335" s="25" t="s">
        <v>390</v>
      </c>
      <c r="B335" s="54" t="s">
        <v>2559</v>
      </c>
      <c r="C335" s="25" t="s">
        <v>2543</v>
      </c>
      <c r="H335" s="23"/>
      <c r="I335" s="55"/>
      <c r="J335" s="55"/>
      <c r="K335" s="55"/>
      <c r="L335" s="55"/>
      <c r="M335" s="55"/>
      <c r="N335" s="55"/>
    </row>
    <row r="336" spans="1:14" outlineLevel="1" x14ac:dyDescent="0.25">
      <c r="A336" s="25" t="s">
        <v>391</v>
      </c>
      <c r="B336" s="54" t="s">
        <v>2560</v>
      </c>
      <c r="C336" s="25" t="s">
        <v>2543</v>
      </c>
      <c r="H336" s="23"/>
      <c r="I336" s="55"/>
      <c r="J336" s="55"/>
      <c r="K336" s="55"/>
      <c r="L336" s="55"/>
      <c r="M336" s="55"/>
      <c r="N336" s="55"/>
    </row>
    <row r="337" spans="1:14" outlineLevel="1" x14ac:dyDescent="0.25">
      <c r="A337" s="25" t="s">
        <v>392</v>
      </c>
      <c r="B337" s="54" t="s">
        <v>2561</v>
      </c>
      <c r="C337" s="25" t="s">
        <v>2543</v>
      </c>
      <c r="H337" s="23"/>
      <c r="I337" s="55"/>
      <c r="J337" s="55"/>
      <c r="K337" s="55"/>
      <c r="L337" s="55"/>
      <c r="M337" s="55"/>
      <c r="N337" s="55"/>
    </row>
    <row r="338" spans="1:14" outlineLevel="1" x14ac:dyDescent="0.25">
      <c r="A338" s="25" t="s">
        <v>393</v>
      </c>
      <c r="B338" s="54" t="s">
        <v>2562</v>
      </c>
      <c r="C338" s="25" t="s">
        <v>2543</v>
      </c>
      <c r="H338" s="23"/>
      <c r="I338" s="55"/>
      <c r="J338" s="55"/>
      <c r="K338" s="55"/>
      <c r="L338" s="55"/>
      <c r="M338" s="55"/>
      <c r="N338" s="55"/>
    </row>
    <row r="339" spans="1:14" ht="30" outlineLevel="1" x14ac:dyDescent="0.25">
      <c r="A339" s="25" t="s">
        <v>394</v>
      </c>
      <c r="B339" s="54" t="s">
        <v>2563</v>
      </c>
      <c r="C339" s="25" t="s">
        <v>2543</v>
      </c>
      <c r="H339" s="23"/>
      <c r="I339" s="55"/>
      <c r="J339" s="55"/>
      <c r="K339" s="55"/>
      <c r="L339" s="55"/>
      <c r="M339" s="55"/>
      <c r="N339" s="55"/>
    </row>
    <row r="340" spans="1:14" outlineLevel="1" x14ac:dyDescent="0.25">
      <c r="A340" s="25" t="s">
        <v>395</v>
      </c>
      <c r="B340" s="54" t="s">
        <v>2564</v>
      </c>
      <c r="C340" s="25" t="s">
        <v>2565</v>
      </c>
      <c r="H340" s="23"/>
      <c r="I340" s="55"/>
      <c r="J340" s="55"/>
      <c r="K340" s="55"/>
      <c r="L340" s="55"/>
      <c r="M340" s="55"/>
      <c r="N340" s="55"/>
    </row>
    <row r="341" spans="1:14" outlineLevel="1" x14ac:dyDescent="0.25">
      <c r="A341" s="25" t="s">
        <v>396</v>
      </c>
      <c r="B341" s="54" t="s">
        <v>2566</v>
      </c>
      <c r="C341" s="25" t="s">
        <v>2567</v>
      </c>
      <c r="H341" s="23"/>
      <c r="I341" s="55"/>
      <c r="J341" s="55"/>
      <c r="K341" s="55"/>
      <c r="L341" s="55"/>
      <c r="M341" s="55"/>
      <c r="N341" s="55"/>
    </row>
    <row r="342" spans="1:14" outlineLevel="1" x14ac:dyDescent="0.25">
      <c r="A342" s="25" t="s">
        <v>397</v>
      </c>
      <c r="B342" s="54" t="s">
        <v>2568</v>
      </c>
      <c r="C342" s="25" t="s">
        <v>2569</v>
      </c>
      <c r="H342" s="23"/>
      <c r="I342" s="55"/>
      <c r="J342" s="55"/>
      <c r="K342" s="55"/>
      <c r="L342" s="55"/>
      <c r="M342" s="55"/>
      <c r="N342" s="55"/>
    </row>
    <row r="343" spans="1:14" outlineLevel="1" x14ac:dyDescent="0.25">
      <c r="A343" s="25" t="s">
        <v>398</v>
      </c>
      <c r="B343" s="54" t="s">
        <v>2570</v>
      </c>
      <c r="C343" s="25" t="s">
        <v>2569</v>
      </c>
      <c r="H343" s="23"/>
      <c r="I343" s="55"/>
      <c r="J343" s="55"/>
      <c r="K343" s="55"/>
      <c r="L343" s="55"/>
      <c r="M343" s="55"/>
      <c r="N343" s="55"/>
    </row>
    <row r="344" spans="1:14" outlineLevel="1" x14ac:dyDescent="0.25">
      <c r="A344" s="25" t="s">
        <v>399</v>
      </c>
      <c r="B344" s="54" t="s">
        <v>2571</v>
      </c>
      <c r="C344" s="25" t="s">
        <v>2572</v>
      </c>
      <c r="H344" s="23"/>
      <c r="I344" s="55"/>
      <c r="J344" s="55"/>
      <c r="K344" s="55"/>
      <c r="L344" s="55"/>
      <c r="M344" s="55"/>
      <c r="N344" s="55"/>
    </row>
    <row r="345" spans="1:14" outlineLevel="1" x14ac:dyDescent="0.25">
      <c r="A345" s="25" t="s">
        <v>400</v>
      </c>
      <c r="B345" s="54" t="s">
        <v>2573</v>
      </c>
      <c r="C345" s="25" t="s">
        <v>2574</v>
      </c>
      <c r="H345" s="23"/>
      <c r="I345" s="55"/>
      <c r="J345" s="55"/>
      <c r="K345" s="55"/>
      <c r="L345" s="55"/>
      <c r="M345" s="55"/>
      <c r="N345" s="55"/>
    </row>
    <row r="346" spans="1:14" ht="30" outlineLevel="1" x14ac:dyDescent="0.25">
      <c r="A346" s="25" t="s">
        <v>401</v>
      </c>
      <c r="B346" s="54" t="s">
        <v>2575</v>
      </c>
      <c r="C346" s="25" t="s">
        <v>2576</v>
      </c>
      <c r="H346" s="23"/>
      <c r="I346" s="55"/>
      <c r="J346" s="55"/>
      <c r="K346" s="55"/>
      <c r="L346" s="55"/>
      <c r="M346" s="55"/>
      <c r="N346" s="55"/>
    </row>
    <row r="347" spans="1:14" ht="30" outlineLevel="1" x14ac:dyDescent="0.25">
      <c r="A347" s="25" t="s">
        <v>402</v>
      </c>
      <c r="B347" s="54" t="s">
        <v>2577</v>
      </c>
      <c r="C347" s="25" t="s">
        <v>2576</v>
      </c>
      <c r="H347" s="23"/>
      <c r="I347" s="55"/>
      <c r="J347" s="55"/>
      <c r="K347" s="55"/>
      <c r="L347" s="55"/>
      <c r="M347" s="55"/>
      <c r="N347" s="55"/>
    </row>
    <row r="348" spans="1:14" outlineLevel="1" x14ac:dyDescent="0.25">
      <c r="A348" s="25" t="s">
        <v>403</v>
      </c>
      <c r="B348" s="54" t="s">
        <v>385</v>
      </c>
      <c r="H348" s="23"/>
      <c r="I348" s="55"/>
      <c r="J348" s="55"/>
      <c r="K348" s="55"/>
      <c r="L348" s="55"/>
      <c r="M348" s="55"/>
      <c r="N348" s="55"/>
    </row>
    <row r="349" spans="1:14" outlineLevel="1" x14ac:dyDescent="0.25">
      <c r="A349" s="25" t="s">
        <v>404</v>
      </c>
      <c r="B349" s="54" t="s">
        <v>385</v>
      </c>
      <c r="H349" s="23"/>
      <c r="I349" s="55"/>
      <c r="J349" s="55"/>
      <c r="K349" s="55"/>
      <c r="L349" s="55"/>
      <c r="M349" s="55"/>
      <c r="N349" s="55"/>
    </row>
    <row r="350" spans="1:14" outlineLevel="1" x14ac:dyDescent="0.25">
      <c r="A350" s="25" t="s">
        <v>405</v>
      </c>
      <c r="B350" s="54" t="s">
        <v>385</v>
      </c>
      <c r="H350" s="23"/>
      <c r="I350" s="55"/>
      <c r="J350" s="55"/>
      <c r="K350" s="55"/>
      <c r="L350" s="55"/>
      <c r="M350" s="55"/>
      <c r="N350" s="55"/>
    </row>
    <row r="351" spans="1:14" outlineLevel="1" x14ac:dyDescent="0.25">
      <c r="A351" s="25" t="s">
        <v>406</v>
      </c>
      <c r="B351" s="54" t="s">
        <v>385</v>
      </c>
      <c r="H351" s="23"/>
      <c r="I351" s="55"/>
      <c r="J351" s="55"/>
      <c r="K351" s="55"/>
      <c r="L351" s="55"/>
      <c r="M351" s="55"/>
      <c r="N351" s="55"/>
    </row>
    <row r="352" spans="1:14" outlineLevel="1" x14ac:dyDescent="0.25">
      <c r="A352" s="25" t="s">
        <v>407</v>
      </c>
      <c r="B352" s="54" t="s">
        <v>385</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20979.107877949999</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20979.107877949999</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100471</v>
      </c>
      <c r="D28" s="276" t="str">
        <f>IF(C28="","","ND2")</f>
        <v>ND2</v>
      </c>
      <c r="F28" s="276">
        <f>IF(C28=0,"",IF(C28="","",C28))</f>
        <v>100471</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4.7600000000000002E-4</v>
      </c>
      <c r="D36" s="142" t="str">
        <f>IF(C36="","","ND2")</f>
        <v>ND2</v>
      </c>
      <c r="E36" s="170"/>
      <c r="F36" s="142">
        <f>IF(C36=0,"",C36)</f>
        <v>4.7600000000000002E-4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2578</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2579</v>
      </c>
      <c r="C99" s="142">
        <v>2.314422E-2</v>
      </c>
      <c r="D99" s="142" t="str">
        <f t="shared" ref="D99:D111" si="1">IF(C99="","","ND2")</f>
        <v>ND2</v>
      </c>
      <c r="E99" s="142"/>
      <c r="F99" s="142">
        <f t="shared" ref="F99:F111" si="2">IF(C99="","",C99)</f>
        <v>2.314422E-2</v>
      </c>
      <c r="G99" s="108"/>
    </row>
    <row r="100" spans="1:7" x14ac:dyDescent="0.25">
      <c r="A100" s="108" t="s">
        <v>552</v>
      </c>
      <c r="B100" s="129" t="s">
        <v>2580</v>
      </c>
      <c r="C100" s="142">
        <v>2.5910320000000001E-2</v>
      </c>
      <c r="D100" s="142" t="str">
        <f t="shared" si="1"/>
        <v>ND2</v>
      </c>
      <c r="E100" s="142"/>
      <c r="F100" s="142">
        <f t="shared" si="2"/>
        <v>2.5910320000000001E-2</v>
      </c>
      <c r="G100" s="108"/>
    </row>
    <row r="101" spans="1:7" x14ac:dyDescent="0.25">
      <c r="A101" s="108" t="s">
        <v>553</v>
      </c>
      <c r="B101" s="129" t="s">
        <v>2581</v>
      </c>
      <c r="C101" s="142">
        <v>2.417971E-2</v>
      </c>
      <c r="D101" s="142" t="str">
        <f t="shared" si="1"/>
        <v>ND2</v>
      </c>
      <c r="E101" s="142"/>
      <c r="F101" s="142">
        <f t="shared" si="2"/>
        <v>2.417971E-2</v>
      </c>
      <c r="G101" s="108"/>
    </row>
    <row r="102" spans="1:7" x14ac:dyDescent="0.25">
      <c r="A102" s="108" t="s">
        <v>554</v>
      </c>
      <c r="B102" s="129" t="s">
        <v>2582</v>
      </c>
      <c r="C102" s="142">
        <v>5.0497880000000002E-2</v>
      </c>
      <c r="D102" s="142" t="str">
        <f t="shared" si="1"/>
        <v>ND2</v>
      </c>
      <c r="E102" s="142"/>
      <c r="F102" s="142">
        <f t="shared" si="2"/>
        <v>5.0497880000000002E-2</v>
      </c>
      <c r="G102" s="108"/>
    </row>
    <row r="103" spans="1:7" x14ac:dyDescent="0.25">
      <c r="A103" s="108" t="s">
        <v>555</v>
      </c>
      <c r="B103" s="129" t="s">
        <v>2583</v>
      </c>
      <c r="C103" s="142">
        <v>0.12069426</v>
      </c>
      <c r="D103" s="142" t="str">
        <f t="shared" si="1"/>
        <v>ND2</v>
      </c>
      <c r="E103" s="142"/>
      <c r="F103" s="142">
        <f t="shared" si="2"/>
        <v>0.12069426</v>
      </c>
      <c r="G103" s="108"/>
    </row>
    <row r="104" spans="1:7" x14ac:dyDescent="0.25">
      <c r="A104" s="108" t="s">
        <v>556</v>
      </c>
      <c r="B104" s="129" t="s">
        <v>2584</v>
      </c>
      <c r="C104" s="142">
        <v>0.23925004999999999</v>
      </c>
      <c r="D104" s="142" t="str">
        <f t="shared" si="1"/>
        <v>ND2</v>
      </c>
      <c r="E104" s="142"/>
      <c r="F104" s="142">
        <f t="shared" si="2"/>
        <v>0.23925004999999999</v>
      </c>
      <c r="G104" s="108"/>
    </row>
    <row r="105" spans="1:7" x14ac:dyDescent="0.25">
      <c r="A105" s="108" t="s">
        <v>557</v>
      </c>
      <c r="B105" s="129" t="s">
        <v>2585</v>
      </c>
      <c r="C105" s="142">
        <v>0.2265432</v>
      </c>
      <c r="D105" s="142" t="str">
        <f t="shared" si="1"/>
        <v>ND2</v>
      </c>
      <c r="E105" s="142"/>
      <c r="F105" s="142">
        <f t="shared" si="2"/>
        <v>0.2265432</v>
      </c>
      <c r="G105" s="108"/>
    </row>
    <row r="106" spans="1:7" x14ac:dyDescent="0.25">
      <c r="A106" s="108" t="s">
        <v>558</v>
      </c>
      <c r="B106" s="129" t="s">
        <v>2586</v>
      </c>
      <c r="C106" s="142">
        <v>1.426875E-2</v>
      </c>
      <c r="D106" s="142" t="str">
        <f t="shared" si="1"/>
        <v>ND2</v>
      </c>
      <c r="E106" s="142"/>
      <c r="F106" s="142">
        <f t="shared" si="2"/>
        <v>1.426875E-2</v>
      </c>
      <c r="G106" s="108"/>
    </row>
    <row r="107" spans="1:7" x14ac:dyDescent="0.25">
      <c r="A107" s="108" t="s">
        <v>559</v>
      </c>
      <c r="B107" s="129" t="s">
        <v>2587</v>
      </c>
      <c r="C107" s="142">
        <v>0.12479150999999999</v>
      </c>
      <c r="D107" s="142" t="str">
        <f t="shared" si="1"/>
        <v>ND2</v>
      </c>
      <c r="E107" s="142"/>
      <c r="F107" s="142">
        <f t="shared" si="2"/>
        <v>0.12479150999999999</v>
      </c>
      <c r="G107" s="108"/>
    </row>
    <row r="108" spans="1:7" x14ac:dyDescent="0.25">
      <c r="A108" s="108" t="s">
        <v>560</v>
      </c>
      <c r="B108" s="129" t="s">
        <v>2588</v>
      </c>
      <c r="C108" s="142">
        <v>8.8472659999999995E-2</v>
      </c>
      <c r="D108" s="142" t="str">
        <f t="shared" si="1"/>
        <v>ND2</v>
      </c>
      <c r="E108" s="142"/>
      <c r="F108" s="142">
        <f t="shared" si="2"/>
        <v>8.8472659999999995E-2</v>
      </c>
      <c r="G108" s="108"/>
    </row>
    <row r="109" spans="1:7" x14ac:dyDescent="0.25">
      <c r="A109" s="108" t="s">
        <v>561</v>
      </c>
      <c r="B109" s="129" t="s">
        <v>2589</v>
      </c>
      <c r="C109" s="142">
        <v>3.6961649999999999E-2</v>
      </c>
      <c r="D109" s="142" t="str">
        <f t="shared" si="1"/>
        <v>ND2</v>
      </c>
      <c r="E109" s="142"/>
      <c r="F109" s="142">
        <f t="shared" si="2"/>
        <v>3.6961649999999999E-2</v>
      </c>
      <c r="G109" s="108"/>
    </row>
    <row r="110" spans="1:7" x14ac:dyDescent="0.25">
      <c r="A110" s="108" t="s">
        <v>562</v>
      </c>
      <c r="B110" s="129" t="s">
        <v>2590</v>
      </c>
      <c r="C110" s="142">
        <v>2.5285780000000001E-2</v>
      </c>
      <c r="D110" s="142" t="str">
        <f t="shared" si="1"/>
        <v>ND2</v>
      </c>
      <c r="E110" s="142"/>
      <c r="F110" s="142">
        <f t="shared" si="2"/>
        <v>2.5285780000000001E-2</v>
      </c>
      <c r="G110" s="108"/>
    </row>
    <row r="111" spans="1:7" x14ac:dyDescent="0.25">
      <c r="A111" s="108" t="s">
        <v>563</v>
      </c>
      <c r="B111" s="129" t="s">
        <v>2591</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2592</v>
      </c>
      <c r="C150" s="142">
        <v>0.95927737000000002</v>
      </c>
      <c r="D150" s="142" t="str">
        <f>IF(C150="","","ND2")</f>
        <v>ND2</v>
      </c>
      <c r="E150" s="143"/>
      <c r="F150" s="142">
        <f>IF(C150="","",C150)</f>
        <v>0.95927737000000002</v>
      </c>
    </row>
    <row r="151" spans="1:7" x14ac:dyDescent="0.25">
      <c r="A151" s="108" t="s">
        <v>585</v>
      </c>
      <c r="B151" s="108" t="s">
        <v>2593</v>
      </c>
      <c r="C151" s="142">
        <v>4.0722630000000003E-2</v>
      </c>
      <c r="D151" s="142" t="str">
        <f>IF(C151="","","ND2")</f>
        <v>ND2</v>
      </c>
      <c r="E151" s="143"/>
      <c r="F151" s="142">
        <f>IF(C151="","",C151)</f>
        <v>4.0722630000000003E-2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2594</v>
      </c>
      <c r="C160" s="142">
        <v>0.33093286999999999</v>
      </c>
      <c r="D160" s="142" t="str">
        <f>IF(C160="","","ND2")</f>
        <v>ND2</v>
      </c>
      <c r="E160" s="143"/>
      <c r="F160" s="142">
        <f>IF(C160="","",C160)</f>
        <v>0.33093286999999999</v>
      </c>
    </row>
    <row r="161" spans="1:7" x14ac:dyDescent="0.25">
      <c r="A161" s="108" t="s">
        <v>597</v>
      </c>
      <c r="B161" s="108" t="s">
        <v>598</v>
      </c>
      <c r="C161" s="142">
        <v>0.61161178999999999</v>
      </c>
      <c r="D161" s="142" t="str">
        <f>IF(C161="","","ND2")</f>
        <v>ND2</v>
      </c>
      <c r="E161" s="143"/>
      <c r="F161" s="142">
        <f>IF(C161="","",C161)</f>
        <v>0.61161178999999999</v>
      </c>
    </row>
    <row r="162" spans="1:7" x14ac:dyDescent="0.25">
      <c r="A162" s="108" t="s">
        <v>599</v>
      </c>
      <c r="B162" s="108" t="s">
        <v>97</v>
      </c>
      <c r="C162" s="142">
        <v>5.7455340000000001E-2</v>
      </c>
      <c r="D162" s="142" t="str">
        <f>IF(C162="","","ND2")</f>
        <v>ND2</v>
      </c>
      <c r="E162" s="143"/>
      <c r="F162" s="142">
        <f>IF(C162="","",C162)</f>
        <v>5.7455340000000001E-2</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2595</v>
      </c>
      <c r="C170" s="142">
        <v>1.388642E-2</v>
      </c>
      <c r="D170" s="142" t="str">
        <f>IF(C170="","","ND2")</f>
        <v>ND2</v>
      </c>
      <c r="E170" s="143"/>
      <c r="F170" s="142">
        <f>IF(C170="","",C170)</f>
        <v>1.388642E-2</v>
      </c>
    </row>
    <row r="171" spans="1:7" x14ac:dyDescent="0.25">
      <c r="A171" s="108" t="s">
        <v>609</v>
      </c>
      <c r="B171" s="130" t="s">
        <v>2596</v>
      </c>
      <c r="C171" s="142">
        <v>0.24615598999999999</v>
      </c>
      <c r="D171" s="142" t="str">
        <f>IF(C171="","","ND2")</f>
        <v>ND2</v>
      </c>
      <c r="E171" s="143"/>
      <c r="F171" s="142">
        <f>IF(C171="","",C171)</f>
        <v>0.24615598999999999</v>
      </c>
    </row>
    <row r="172" spans="1:7" x14ac:dyDescent="0.25">
      <c r="A172" s="108" t="s">
        <v>611</v>
      </c>
      <c r="B172" s="130" t="s">
        <v>2597</v>
      </c>
      <c r="C172" s="142">
        <v>0.23988765000000001</v>
      </c>
      <c r="D172" s="142" t="str">
        <f>IF(C172="","","ND2")</f>
        <v>ND2</v>
      </c>
      <c r="E172" s="142"/>
      <c r="F172" s="142">
        <f>IF(C172="","",C172)</f>
        <v>0.23988765000000001</v>
      </c>
    </row>
    <row r="173" spans="1:7" x14ac:dyDescent="0.25">
      <c r="A173" s="108" t="s">
        <v>613</v>
      </c>
      <c r="B173" s="130" t="s">
        <v>2598</v>
      </c>
      <c r="C173" s="142">
        <v>0.23328169000000001</v>
      </c>
      <c r="D173" s="142" t="str">
        <f>IF(C173="","","ND2")</f>
        <v>ND2</v>
      </c>
      <c r="E173" s="142"/>
      <c r="F173" s="142">
        <f>IF(C173="","",C173)</f>
        <v>0.23328169000000001</v>
      </c>
    </row>
    <row r="174" spans="1:7" x14ac:dyDescent="0.25">
      <c r="A174" s="108" t="s">
        <v>615</v>
      </c>
      <c r="B174" s="130" t="s">
        <v>2599</v>
      </c>
      <c r="C174" s="142">
        <v>0.26678825</v>
      </c>
      <c r="D174" s="142" t="str">
        <f>IF(C174="","","ND2")</f>
        <v>ND2</v>
      </c>
      <c r="E174" s="142"/>
      <c r="F174" s="142">
        <f>IF(C174="","",C174)</f>
        <v>0.26678825</v>
      </c>
    </row>
    <row r="175" spans="1:7" outlineLevel="1" x14ac:dyDescent="0.25">
      <c r="A175" s="108" t="s">
        <v>617</v>
      </c>
      <c r="B175" s="127" t="s">
        <v>2591</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208.80759500701691</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2600</v>
      </c>
      <c r="C190" s="168">
        <v>60.382150660000001</v>
      </c>
      <c r="D190" s="171">
        <v>4341</v>
      </c>
      <c r="E190" s="135"/>
      <c r="F190" s="167">
        <f t="shared" ref="F190:F213" si="3">IF($C$214=0,"",IF(C190="[for completion]","",IF(C190="","",C190/$C$214)))</f>
        <v>2.8782039260813576E-3</v>
      </c>
      <c r="G190" s="167">
        <f t="shared" ref="G190:G213" si="4">IF($D$214=0,"",IF(D190="[for completion]","",IF(D190="","",D190/$D$214)))</f>
        <v>4.320649739725891E-2</v>
      </c>
    </row>
    <row r="191" spans="1:7" x14ac:dyDescent="0.25">
      <c r="A191" s="108" t="s">
        <v>636</v>
      </c>
      <c r="B191" s="129" t="s">
        <v>2601</v>
      </c>
      <c r="C191" s="168">
        <v>182.86464429</v>
      </c>
      <c r="D191" s="171">
        <v>4759</v>
      </c>
      <c r="E191" s="135"/>
      <c r="F191" s="167">
        <f t="shared" si="3"/>
        <v>8.7165119391086777E-3</v>
      </c>
      <c r="G191" s="167">
        <f t="shared" si="4"/>
        <v>4.7366901892088267E-2</v>
      </c>
    </row>
    <row r="192" spans="1:7" x14ac:dyDescent="0.25">
      <c r="A192" s="108" t="s">
        <v>637</v>
      </c>
      <c r="B192" s="129" t="s">
        <v>2602</v>
      </c>
      <c r="C192" s="168">
        <v>285.16098469999997</v>
      </c>
      <c r="D192" s="171">
        <v>4495</v>
      </c>
      <c r="E192" s="135"/>
      <c r="F192" s="167">
        <f t="shared" si="3"/>
        <v>1.359261730093477E-2</v>
      </c>
      <c r="G192" s="167">
        <f t="shared" si="4"/>
        <v>4.473927800061709E-2</v>
      </c>
    </row>
    <row r="193" spans="1:7" x14ac:dyDescent="0.25">
      <c r="A193" s="108" t="s">
        <v>638</v>
      </c>
      <c r="B193" s="129" t="s">
        <v>2603</v>
      </c>
      <c r="C193" s="168">
        <v>502.65373349999999</v>
      </c>
      <c r="D193" s="171">
        <v>5650</v>
      </c>
      <c r="E193" s="135"/>
      <c r="F193" s="167">
        <f t="shared" si="3"/>
        <v>2.39597287179362E-2</v>
      </c>
      <c r="G193" s="167">
        <f t="shared" si="4"/>
        <v>5.6235132525803463E-2</v>
      </c>
    </row>
    <row r="194" spans="1:7" x14ac:dyDescent="0.25">
      <c r="A194" s="108" t="s">
        <v>639</v>
      </c>
      <c r="B194" s="129" t="s">
        <v>2604</v>
      </c>
      <c r="C194" s="168">
        <v>2171.3266808600001</v>
      </c>
      <c r="D194" s="171">
        <v>16969</v>
      </c>
      <c r="E194" s="135"/>
      <c r="F194" s="167">
        <f t="shared" si="3"/>
        <v>0.10349947640729587</v>
      </c>
      <c r="G194" s="167">
        <f t="shared" si="4"/>
        <v>0.16889450687262991</v>
      </c>
    </row>
    <row r="195" spans="1:7" x14ac:dyDescent="0.25">
      <c r="A195" s="108" t="s">
        <v>640</v>
      </c>
      <c r="B195" s="129" t="s">
        <v>2605</v>
      </c>
      <c r="C195" s="168">
        <v>3499.4764527100001</v>
      </c>
      <c r="D195" s="171">
        <v>20024</v>
      </c>
      <c r="E195" s="135"/>
      <c r="F195" s="167">
        <f t="shared" si="3"/>
        <v>0.16680768663133244</v>
      </c>
      <c r="G195" s="167">
        <f t="shared" si="4"/>
        <v>0.19930129091976789</v>
      </c>
    </row>
    <row r="196" spans="1:7" x14ac:dyDescent="0.25">
      <c r="A196" s="108" t="s">
        <v>641</v>
      </c>
      <c r="B196" s="129" t="s">
        <v>2606</v>
      </c>
      <c r="C196" s="168">
        <v>3564.9372484400001</v>
      </c>
      <c r="D196" s="171">
        <v>15897</v>
      </c>
      <c r="E196" s="135"/>
      <c r="F196" s="167">
        <f t="shared" si="3"/>
        <v>0.16992797163633985</v>
      </c>
      <c r="G196" s="167">
        <f t="shared" si="4"/>
        <v>0.1582247613739288</v>
      </c>
    </row>
    <row r="197" spans="1:7" x14ac:dyDescent="0.25">
      <c r="A197" s="108" t="s">
        <v>642</v>
      </c>
      <c r="B197" s="129" t="s">
        <v>2607</v>
      </c>
      <c r="C197" s="168">
        <v>2718.0126040599998</v>
      </c>
      <c r="D197" s="171">
        <v>9937</v>
      </c>
      <c r="E197" s="135"/>
      <c r="F197" s="167">
        <f t="shared" si="3"/>
        <v>0.12955806414040877</v>
      </c>
      <c r="G197" s="167">
        <f t="shared" si="4"/>
        <v>9.8904161399806914E-2</v>
      </c>
    </row>
    <row r="198" spans="1:7" x14ac:dyDescent="0.25">
      <c r="A198" s="108" t="s">
        <v>643</v>
      </c>
      <c r="B198" s="129" t="s">
        <v>2608</v>
      </c>
      <c r="C198" s="168">
        <v>1966.36362457</v>
      </c>
      <c r="D198" s="171">
        <v>6069</v>
      </c>
      <c r="E198" s="135"/>
      <c r="F198" s="167">
        <f t="shared" si="3"/>
        <v>9.3729611192701803E-2</v>
      </c>
      <c r="G198" s="167">
        <f t="shared" si="4"/>
        <v>6.040549014143385E-2</v>
      </c>
    </row>
    <row r="199" spans="1:7" x14ac:dyDescent="0.25">
      <c r="A199" s="108" t="s">
        <v>644</v>
      </c>
      <c r="B199" s="129" t="s">
        <v>2609</v>
      </c>
      <c r="C199" s="168">
        <v>1503.09414238</v>
      </c>
      <c r="D199" s="171">
        <v>4026</v>
      </c>
      <c r="E199" s="129"/>
      <c r="F199" s="167">
        <f t="shared" si="3"/>
        <v>7.1647190677722822E-2</v>
      </c>
      <c r="G199" s="167">
        <f t="shared" si="4"/>
        <v>4.0071264344935353E-2</v>
      </c>
    </row>
    <row r="200" spans="1:7" x14ac:dyDescent="0.25">
      <c r="A200" s="108" t="s">
        <v>645</v>
      </c>
      <c r="B200" s="129" t="s">
        <v>2610</v>
      </c>
      <c r="C200" s="168">
        <v>1072.5189620000001</v>
      </c>
      <c r="D200" s="171">
        <v>2531</v>
      </c>
      <c r="E200" s="129"/>
      <c r="F200" s="167">
        <f t="shared" si="3"/>
        <v>5.1123192093752802E-2</v>
      </c>
      <c r="G200" s="167">
        <f t="shared" si="4"/>
        <v>2.5191348747399749E-2</v>
      </c>
    </row>
    <row r="201" spans="1:7" x14ac:dyDescent="0.25">
      <c r="A201" s="108" t="s">
        <v>646</v>
      </c>
      <c r="B201" s="129" t="s">
        <v>2611</v>
      </c>
      <c r="C201" s="168">
        <v>769.78485279999995</v>
      </c>
      <c r="D201" s="171">
        <v>1623</v>
      </c>
      <c r="E201" s="129"/>
      <c r="F201" s="167">
        <f t="shared" si="3"/>
        <v>3.6692925994678702E-2</v>
      </c>
      <c r="G201" s="167">
        <f t="shared" si="4"/>
        <v>1.6153915060067085E-2</v>
      </c>
    </row>
    <row r="202" spans="1:7" x14ac:dyDescent="0.25">
      <c r="A202" s="108" t="s">
        <v>647</v>
      </c>
      <c r="B202" s="129" t="s">
        <v>2612</v>
      </c>
      <c r="C202" s="168">
        <v>564.35602996</v>
      </c>
      <c r="D202" s="171">
        <v>1077</v>
      </c>
      <c r="E202" s="129"/>
      <c r="F202" s="167">
        <f t="shared" si="3"/>
        <v>2.6900859333163742E-2</v>
      </c>
      <c r="G202" s="167">
        <f t="shared" si="4"/>
        <v>1.0719511102706254E-2</v>
      </c>
    </row>
    <row r="203" spans="1:7" x14ac:dyDescent="0.25">
      <c r="A203" s="108" t="s">
        <v>648</v>
      </c>
      <c r="B203" s="129" t="s">
        <v>2613</v>
      </c>
      <c r="C203" s="168">
        <v>508.49026236999998</v>
      </c>
      <c r="D203" s="171">
        <v>885</v>
      </c>
      <c r="E203" s="129"/>
      <c r="F203" s="167">
        <f t="shared" si="3"/>
        <v>2.4237935441689906E-2</v>
      </c>
      <c r="G203" s="167">
        <f t="shared" si="4"/>
        <v>8.8085119089090381E-3</v>
      </c>
    </row>
    <row r="204" spans="1:7" x14ac:dyDescent="0.25">
      <c r="A204" s="108" t="s">
        <v>649</v>
      </c>
      <c r="B204" s="129" t="s">
        <v>2614</v>
      </c>
      <c r="C204" s="168">
        <v>381.76478635000001</v>
      </c>
      <c r="D204" s="171">
        <v>611</v>
      </c>
      <c r="E204" s="129"/>
      <c r="F204" s="167">
        <f t="shared" si="3"/>
        <v>1.8197379439153959E-2</v>
      </c>
      <c r="G204" s="167">
        <f t="shared" si="4"/>
        <v>6.0813568094275957E-3</v>
      </c>
    </row>
    <row r="205" spans="1:7" x14ac:dyDescent="0.25">
      <c r="A205" s="108" t="s">
        <v>650</v>
      </c>
      <c r="B205" s="129" t="s">
        <v>2615</v>
      </c>
      <c r="C205" s="168">
        <v>286.00556743999999</v>
      </c>
      <c r="D205" s="171">
        <v>423</v>
      </c>
      <c r="F205" s="167">
        <f t="shared" si="3"/>
        <v>1.3632875578117648E-2</v>
      </c>
      <c r="G205" s="167">
        <f t="shared" si="4"/>
        <v>4.2101700988344893E-3</v>
      </c>
    </row>
    <row r="206" spans="1:7" x14ac:dyDescent="0.25">
      <c r="A206" s="108" t="s">
        <v>651</v>
      </c>
      <c r="B206" s="129" t="s">
        <v>2616</v>
      </c>
      <c r="C206" s="168">
        <v>259.56146748999998</v>
      </c>
      <c r="D206" s="171">
        <v>358</v>
      </c>
      <c r="E206" s="124"/>
      <c r="F206" s="167">
        <f t="shared" si="3"/>
        <v>1.2372378701708811E-2</v>
      </c>
      <c r="G206" s="167">
        <f t="shared" si="4"/>
        <v>3.5632172467677239E-3</v>
      </c>
    </row>
    <row r="207" spans="1:7" x14ac:dyDescent="0.25">
      <c r="A207" s="108" t="s">
        <v>652</v>
      </c>
      <c r="B207" s="129" t="s">
        <v>2617</v>
      </c>
      <c r="C207" s="168">
        <v>174.50377019000001</v>
      </c>
      <c r="D207" s="171">
        <v>225</v>
      </c>
      <c r="E207" s="124"/>
      <c r="F207" s="167">
        <f t="shared" si="3"/>
        <v>8.3179785911397831E-3</v>
      </c>
      <c r="G207" s="167">
        <f t="shared" si="4"/>
        <v>2.2394521802311116E-3</v>
      </c>
    </row>
    <row r="208" spans="1:7" x14ac:dyDescent="0.25">
      <c r="A208" s="108" t="s">
        <v>653</v>
      </c>
      <c r="B208" s="129" t="s">
        <v>2618</v>
      </c>
      <c r="C208" s="168">
        <v>156.1844092</v>
      </c>
      <c r="D208" s="171">
        <v>189</v>
      </c>
      <c r="E208" s="124"/>
      <c r="F208" s="167">
        <f t="shared" si="3"/>
        <v>7.4447593343164517E-3</v>
      </c>
      <c r="G208" s="167">
        <f t="shared" si="4"/>
        <v>1.8811398313941336E-3</v>
      </c>
    </row>
    <row r="209" spans="1:7" x14ac:dyDescent="0.25">
      <c r="A209" s="108" t="s">
        <v>654</v>
      </c>
      <c r="B209" s="129" t="s">
        <v>2619</v>
      </c>
      <c r="C209" s="168">
        <v>126.04998119</v>
      </c>
      <c r="D209" s="171">
        <v>144</v>
      </c>
      <c r="E209" s="124"/>
      <c r="F209" s="167">
        <f t="shared" si="3"/>
        <v>6.0083575490111445E-3</v>
      </c>
      <c r="G209" s="167">
        <f t="shared" si="4"/>
        <v>1.4332493953479112E-3</v>
      </c>
    </row>
    <row r="210" spans="1:7" x14ac:dyDescent="0.25">
      <c r="A210" s="108" t="s">
        <v>655</v>
      </c>
      <c r="B210" s="129" t="s">
        <v>2620</v>
      </c>
      <c r="C210" s="168">
        <v>110.89070221</v>
      </c>
      <c r="D210" s="171">
        <v>120</v>
      </c>
      <c r="E210" s="124"/>
      <c r="F210" s="167">
        <f t="shared" si="3"/>
        <v>5.2857682440610948E-3</v>
      </c>
      <c r="G210" s="167">
        <f t="shared" si="4"/>
        <v>1.1943744961232594E-3</v>
      </c>
    </row>
    <row r="211" spans="1:7" x14ac:dyDescent="0.25">
      <c r="A211" s="108" t="s">
        <v>656</v>
      </c>
      <c r="B211" s="129" t="s">
        <v>2621</v>
      </c>
      <c r="C211" s="168">
        <v>114.72482058</v>
      </c>
      <c r="D211" s="171">
        <v>118</v>
      </c>
      <c r="E211" s="124"/>
      <c r="F211" s="167">
        <f t="shared" si="3"/>
        <v>5.4685271293438108E-3</v>
      </c>
      <c r="G211" s="167">
        <f t="shared" si="4"/>
        <v>1.174468254521205E-3</v>
      </c>
    </row>
    <row r="212" spans="1:7" x14ac:dyDescent="0.25">
      <c r="A212" s="108" t="s">
        <v>657</v>
      </c>
      <c r="B212" s="129" t="s">
        <v>2622</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20979.107877949991</v>
      </c>
      <c r="D214" s="172">
        <f>SUM(D190:D213)</f>
        <v>100471</v>
      </c>
      <c r="E214" s="124"/>
      <c r="F214" s="173">
        <f>SUM(F190:F213)</f>
        <v>1.0000000000000007</v>
      </c>
      <c r="G214" s="173">
        <f>SUM(G190:G213)</f>
        <v>1.0000000000000002</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0.70914617000000002</v>
      </c>
      <c r="F216" s="170"/>
      <c r="G216" s="170"/>
    </row>
    <row r="217" spans="1:7" x14ac:dyDescent="0.25">
      <c r="F217" s="170"/>
      <c r="G217" s="170"/>
    </row>
    <row r="218" spans="1:7" x14ac:dyDescent="0.25">
      <c r="B218" s="129" t="s">
        <v>663</v>
      </c>
      <c r="F218" s="170"/>
      <c r="G218" s="170"/>
    </row>
    <row r="219" spans="1:7" x14ac:dyDescent="0.25">
      <c r="A219" s="108" t="s">
        <v>664</v>
      </c>
      <c r="B219" s="108" t="s">
        <v>2623</v>
      </c>
      <c r="C219" s="168">
        <v>2066.9893918600001</v>
      </c>
      <c r="D219" s="171">
        <v>24174</v>
      </c>
      <c r="F219" s="167">
        <f t="shared" ref="F219:F226" si="5">IF($C$227=0,"",IF(C219="[for completion]","",C219/$C$227))</f>
        <v>9.8526086232317817E-2</v>
      </c>
      <c r="G219" s="167">
        <f t="shared" ref="G219:G226" si="6">IF($D$227=0,"",IF(D219="[for completion]","",D219/$D$227))</f>
        <v>0.24060674224403061</v>
      </c>
    </row>
    <row r="220" spans="1:7" x14ac:dyDescent="0.25">
      <c r="A220" s="108" t="s">
        <v>666</v>
      </c>
      <c r="B220" s="108" t="s">
        <v>2624</v>
      </c>
      <c r="C220" s="168">
        <v>1462.86502053</v>
      </c>
      <c r="D220" s="171">
        <v>8147</v>
      </c>
      <c r="F220" s="167">
        <f t="shared" si="5"/>
        <v>6.9729610479172838E-2</v>
      </c>
      <c r="G220" s="167">
        <f t="shared" si="6"/>
        <v>8.108807516596829E-2</v>
      </c>
    </row>
    <row r="221" spans="1:7" x14ac:dyDescent="0.25">
      <c r="A221" s="108" t="s">
        <v>668</v>
      </c>
      <c r="B221" s="108" t="s">
        <v>2625</v>
      </c>
      <c r="C221" s="168">
        <v>1986.5631965699999</v>
      </c>
      <c r="D221" s="171">
        <v>9527</v>
      </c>
      <c r="F221" s="167">
        <f t="shared" si="5"/>
        <v>9.469245346976686E-2</v>
      </c>
      <c r="G221" s="167">
        <f t="shared" si="6"/>
        <v>9.4823381871385767E-2</v>
      </c>
    </row>
    <row r="222" spans="1:7" x14ac:dyDescent="0.25">
      <c r="A222" s="108" t="s">
        <v>670</v>
      </c>
      <c r="B222" s="108" t="s">
        <v>2626</v>
      </c>
      <c r="C222" s="168">
        <v>2968.7215200300002</v>
      </c>
      <c r="D222" s="171">
        <v>12996</v>
      </c>
      <c r="F222" s="167">
        <f t="shared" si="5"/>
        <v>0.14150847296754032</v>
      </c>
      <c r="G222" s="167">
        <f t="shared" si="6"/>
        <v>0.129350757930149</v>
      </c>
    </row>
    <row r="223" spans="1:7" x14ac:dyDescent="0.25">
      <c r="A223" s="108" t="s">
        <v>672</v>
      </c>
      <c r="B223" s="108" t="s">
        <v>2627</v>
      </c>
      <c r="C223" s="168">
        <v>4387.6506632600003</v>
      </c>
      <c r="D223" s="171">
        <v>17779</v>
      </c>
      <c r="F223" s="167">
        <f t="shared" si="5"/>
        <v>0.20914381530358692</v>
      </c>
      <c r="G223" s="167">
        <f t="shared" si="6"/>
        <v>0.17695653472146192</v>
      </c>
    </row>
    <row r="224" spans="1:7" x14ac:dyDescent="0.25">
      <c r="A224" s="108" t="s">
        <v>674</v>
      </c>
      <c r="B224" s="108" t="s">
        <v>2628</v>
      </c>
      <c r="C224" s="168">
        <v>4543.9257009200001</v>
      </c>
      <c r="D224" s="171">
        <v>16404</v>
      </c>
      <c r="F224" s="167">
        <f t="shared" si="5"/>
        <v>0.21659289457660269</v>
      </c>
      <c r="G224" s="167">
        <f t="shared" si="6"/>
        <v>0.16327099362004957</v>
      </c>
    </row>
    <row r="225" spans="1:7" x14ac:dyDescent="0.25">
      <c r="A225" s="108" t="s">
        <v>676</v>
      </c>
      <c r="B225" s="108" t="s">
        <v>2629</v>
      </c>
      <c r="C225" s="168">
        <v>2650.5679679599998</v>
      </c>
      <c r="D225" s="171">
        <v>8793</v>
      </c>
      <c r="F225" s="167">
        <f t="shared" si="5"/>
        <v>0.12634321646946042</v>
      </c>
      <c r="G225" s="167">
        <f t="shared" si="6"/>
        <v>8.7517791203431838E-2</v>
      </c>
    </row>
    <row r="226" spans="1:7" x14ac:dyDescent="0.25">
      <c r="A226" s="108" t="s">
        <v>678</v>
      </c>
      <c r="B226" s="108" t="s">
        <v>679</v>
      </c>
      <c r="C226" s="168">
        <v>911.82441682000001</v>
      </c>
      <c r="D226" s="171">
        <v>2651</v>
      </c>
      <c r="F226" s="167">
        <f t="shared" si="5"/>
        <v>4.3463450501552023E-2</v>
      </c>
      <c r="G226" s="167">
        <f t="shared" si="6"/>
        <v>2.6385723243523007E-2</v>
      </c>
    </row>
    <row r="227" spans="1:7" x14ac:dyDescent="0.25">
      <c r="A227" s="108" t="s">
        <v>680</v>
      </c>
      <c r="B227" s="138" t="s">
        <v>99</v>
      </c>
      <c r="C227" s="168">
        <f>SUM(C219:C226)</f>
        <v>20979.107877950002</v>
      </c>
      <c r="D227" s="171">
        <f>SUM(D219:D226)</f>
        <v>100471</v>
      </c>
      <c r="F227" s="142">
        <f>SUM(F219:F226)</f>
        <v>0.99999999999999989</v>
      </c>
      <c r="G227" s="142">
        <f>SUM(G219:G226)</f>
        <v>1</v>
      </c>
    </row>
    <row r="228" spans="1:7" outlineLevel="1" x14ac:dyDescent="0.25">
      <c r="A228" s="108" t="s">
        <v>681</v>
      </c>
      <c r="B228" s="125" t="s">
        <v>2630</v>
      </c>
      <c r="C228" s="168">
        <v>821.68506467999998</v>
      </c>
      <c r="D228" s="171">
        <v>2357</v>
      </c>
      <c r="F228" s="167">
        <f t="shared" ref="F228:F233" si="7">IF($C$227=0,"",IF(C228="[for completion]","",C228/$C$227))</f>
        <v>3.9166825846947875E-2</v>
      </c>
      <c r="G228" s="167">
        <f t="shared" ref="G228:G233" si="8">IF($D$227=0,"",IF(D228="[for completion]","",D228/$D$227))</f>
        <v>2.345950572802102E-2</v>
      </c>
    </row>
    <row r="229" spans="1:7" outlineLevel="1" x14ac:dyDescent="0.25">
      <c r="A229" s="108" t="s">
        <v>683</v>
      </c>
      <c r="B229" s="125" t="s">
        <v>2631</v>
      </c>
      <c r="C229" s="168">
        <v>55.057002160000003</v>
      </c>
      <c r="D229" s="171">
        <v>190</v>
      </c>
      <c r="F229" s="167">
        <f t="shared" si="7"/>
        <v>2.6243728989957396E-3</v>
      </c>
      <c r="G229" s="167">
        <f t="shared" si="8"/>
        <v>1.8910929521951609E-3</v>
      </c>
    </row>
    <row r="230" spans="1:7" outlineLevel="1" x14ac:dyDescent="0.25">
      <c r="A230" s="108" t="s">
        <v>685</v>
      </c>
      <c r="B230" s="125" t="s">
        <v>2632</v>
      </c>
      <c r="C230" s="168">
        <v>20.359789889999998</v>
      </c>
      <c r="D230" s="171">
        <v>61</v>
      </c>
      <c r="F230" s="167">
        <f t="shared" si="7"/>
        <v>9.7047929818784454E-4</v>
      </c>
      <c r="G230" s="167">
        <f t="shared" si="8"/>
        <v>6.0714036886265694E-4</v>
      </c>
    </row>
    <row r="231" spans="1:7" outlineLevel="1" x14ac:dyDescent="0.25">
      <c r="A231" s="108" t="s">
        <v>687</v>
      </c>
      <c r="B231" s="125" t="s">
        <v>2633</v>
      </c>
      <c r="C231" s="168">
        <v>8.1082484600000004</v>
      </c>
      <c r="D231" s="171">
        <v>22</v>
      </c>
      <c r="F231" s="167">
        <f t="shared" si="7"/>
        <v>3.864915756747759E-4</v>
      </c>
      <c r="G231" s="167">
        <f t="shared" si="8"/>
        <v>2.1896865762259757E-4</v>
      </c>
    </row>
    <row r="232" spans="1:7" outlineLevel="1" x14ac:dyDescent="0.25">
      <c r="A232" s="108" t="s">
        <v>689</v>
      </c>
      <c r="B232" s="125" t="s">
        <v>2634</v>
      </c>
      <c r="C232" s="168">
        <v>2.6388075600000001</v>
      </c>
      <c r="D232" s="171">
        <v>10</v>
      </c>
      <c r="F232" s="167">
        <f t="shared" si="7"/>
        <v>1.2578263934537973E-4</v>
      </c>
      <c r="G232" s="167">
        <f t="shared" si="8"/>
        <v>9.9531208010271625E-5</v>
      </c>
    </row>
    <row r="233" spans="1:7" outlineLevel="1" x14ac:dyDescent="0.25">
      <c r="A233" s="108" t="s">
        <v>691</v>
      </c>
      <c r="B233" s="125" t="s">
        <v>2635</v>
      </c>
      <c r="C233" s="168">
        <v>3.9755040699999999</v>
      </c>
      <c r="D233" s="171">
        <v>11</v>
      </c>
      <c r="F233" s="167">
        <f t="shared" si="7"/>
        <v>1.8949824240040424E-4</v>
      </c>
      <c r="G233" s="167">
        <f t="shared" si="8"/>
        <v>1.0948432881129878E-4</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0.62366202999999998</v>
      </c>
      <c r="F238" s="170"/>
      <c r="G238" s="170"/>
    </row>
    <row r="239" spans="1:7" x14ac:dyDescent="0.25">
      <c r="F239" s="170"/>
      <c r="G239" s="170"/>
    </row>
    <row r="240" spans="1:7" x14ac:dyDescent="0.25">
      <c r="B240" s="129" t="s">
        <v>663</v>
      </c>
      <c r="F240" s="170"/>
      <c r="G240" s="170"/>
    </row>
    <row r="241" spans="1:7" x14ac:dyDescent="0.25">
      <c r="A241" s="108" t="s">
        <v>698</v>
      </c>
      <c r="B241" s="108" t="s">
        <v>2636</v>
      </c>
      <c r="C241" s="168">
        <v>2804.39929717</v>
      </c>
      <c r="D241" s="171">
        <v>28468</v>
      </c>
      <c r="F241" s="167">
        <f t="shared" ref="F241:F248" si="9">IF($C$249=0,"",IF(C241="[Mark as ND1 if not relevant]","",C241/$C$249))</f>
        <v>0.13367581278885324</v>
      </c>
      <c r="G241" s="167">
        <f t="shared" ref="G241:G248" si="10">IF($D$249=0,"",IF(D241="[Mark as ND1 if not relevant]","",D241/$D$249))</f>
        <v>0.28334544296364123</v>
      </c>
    </row>
    <row r="242" spans="1:7" x14ac:dyDescent="0.25">
      <c r="A242" s="108" t="s">
        <v>699</v>
      </c>
      <c r="B242" s="108" t="s">
        <v>2637</v>
      </c>
      <c r="C242" s="168">
        <v>2014.4452497299999</v>
      </c>
      <c r="D242" s="171">
        <v>10114</v>
      </c>
      <c r="F242" s="167">
        <f t="shared" si="9"/>
        <v>9.6021492498604949E-2</v>
      </c>
      <c r="G242" s="167">
        <f t="shared" si="10"/>
        <v>0.10066586378158872</v>
      </c>
    </row>
    <row r="243" spans="1:7" x14ac:dyDescent="0.25">
      <c r="A243" s="108" t="s">
        <v>700</v>
      </c>
      <c r="B243" s="108" t="s">
        <v>2638</v>
      </c>
      <c r="C243" s="168">
        <v>3054.6268051699999</v>
      </c>
      <c r="D243" s="171">
        <v>13649</v>
      </c>
      <c r="F243" s="167">
        <f t="shared" si="9"/>
        <v>0.1456032745977989</v>
      </c>
      <c r="G243" s="167">
        <f t="shared" si="10"/>
        <v>0.13585014581321975</v>
      </c>
    </row>
    <row r="244" spans="1:7" x14ac:dyDescent="0.25">
      <c r="A244" s="108" t="s">
        <v>701</v>
      </c>
      <c r="B244" s="108" t="s">
        <v>2639</v>
      </c>
      <c r="C244" s="168">
        <v>4793.6186604300001</v>
      </c>
      <c r="D244" s="171">
        <v>19565</v>
      </c>
      <c r="F244" s="167">
        <f t="shared" si="9"/>
        <v>0.22849487634640139</v>
      </c>
      <c r="G244" s="167">
        <f t="shared" si="10"/>
        <v>0.19473280847209642</v>
      </c>
    </row>
    <row r="245" spans="1:7" x14ac:dyDescent="0.25">
      <c r="A245" s="108" t="s">
        <v>702</v>
      </c>
      <c r="B245" s="108" t="s">
        <v>2640</v>
      </c>
      <c r="C245" s="168">
        <v>5090.9974152100003</v>
      </c>
      <c r="D245" s="171">
        <v>18371</v>
      </c>
      <c r="F245" s="167">
        <f t="shared" si="9"/>
        <v>0.24266987160883383</v>
      </c>
      <c r="G245" s="167">
        <f t="shared" si="10"/>
        <v>0.18284878223567</v>
      </c>
    </row>
    <row r="246" spans="1:7" x14ac:dyDescent="0.25">
      <c r="A246" s="108" t="s">
        <v>703</v>
      </c>
      <c r="B246" s="108" t="s">
        <v>2641</v>
      </c>
      <c r="C246" s="168">
        <v>2600.0874236200002</v>
      </c>
      <c r="D246" s="171">
        <v>8510</v>
      </c>
      <c r="F246" s="167">
        <f t="shared" si="9"/>
        <v>0.12393698715629424</v>
      </c>
      <c r="G246" s="167">
        <f t="shared" si="10"/>
        <v>8.4701058016741146E-2</v>
      </c>
    </row>
    <row r="247" spans="1:7" x14ac:dyDescent="0.25">
      <c r="A247" s="108" t="s">
        <v>704</v>
      </c>
      <c r="B247" s="108" t="s">
        <v>2642</v>
      </c>
      <c r="C247" s="168">
        <v>557.03069663999997</v>
      </c>
      <c r="D247" s="171">
        <v>1592</v>
      </c>
      <c r="F247" s="167">
        <f t="shared" si="9"/>
        <v>2.6551686557914348E-2</v>
      </c>
      <c r="G247" s="167">
        <f t="shared" si="10"/>
        <v>1.5845368315235243E-2</v>
      </c>
    </row>
    <row r="248" spans="1:7" x14ac:dyDescent="0.25">
      <c r="A248" s="108" t="s">
        <v>705</v>
      </c>
      <c r="B248" s="108" t="s">
        <v>679</v>
      </c>
      <c r="C248" s="168">
        <v>63.902329979999998</v>
      </c>
      <c r="D248" s="171">
        <v>202</v>
      </c>
      <c r="F248" s="167">
        <f t="shared" si="9"/>
        <v>3.0459984452992049E-3</v>
      </c>
      <c r="G248" s="167">
        <f t="shared" si="10"/>
        <v>2.0105304018074865E-3</v>
      </c>
    </row>
    <row r="249" spans="1:7" x14ac:dyDescent="0.25">
      <c r="A249" s="108" t="s">
        <v>706</v>
      </c>
      <c r="B249" s="138" t="s">
        <v>99</v>
      </c>
      <c r="C249" s="168">
        <f>SUM(C241:C248)</f>
        <v>20979.107877949999</v>
      </c>
      <c r="D249" s="171">
        <f>SUM(D241:D248)</f>
        <v>100471</v>
      </c>
      <c r="F249" s="142">
        <f>SUM(F241:F248)</f>
        <v>1.0000000000000002</v>
      </c>
      <c r="G249" s="142">
        <f>SUM(G241:G248)</f>
        <v>1</v>
      </c>
    </row>
    <row r="250" spans="1:7" outlineLevel="1" x14ac:dyDescent="0.25">
      <c r="A250" s="108" t="s">
        <v>707</v>
      </c>
      <c r="B250" s="125" t="s">
        <v>2630</v>
      </c>
      <c r="C250" s="168">
        <v>40.478209759999999</v>
      </c>
      <c r="D250" s="171">
        <v>135</v>
      </c>
      <c r="F250" s="167">
        <f t="shared" ref="F250:F255" si="11">IF($C$249=0,"",IF(C250="[for completion]","",C250/$C$249))</f>
        <v>1.9294533397458929E-3</v>
      </c>
      <c r="G250" s="167">
        <f t="shared" ref="G250:G255" si="12">IF($D$249=0,"",IF(D250="[for completion]","",D250/$D$249))</f>
        <v>1.343671308138667E-3</v>
      </c>
    </row>
    <row r="251" spans="1:7" outlineLevel="1" x14ac:dyDescent="0.25">
      <c r="A251" s="108" t="s">
        <v>708</v>
      </c>
      <c r="B251" s="125" t="s">
        <v>2631</v>
      </c>
      <c r="C251" s="168">
        <v>15.1496441</v>
      </c>
      <c r="D251" s="171">
        <v>41</v>
      </c>
      <c r="F251" s="167">
        <f t="shared" si="11"/>
        <v>7.2213004423905781E-4</v>
      </c>
      <c r="G251" s="167">
        <f t="shared" si="12"/>
        <v>4.0807795284211366E-4</v>
      </c>
    </row>
    <row r="252" spans="1:7" outlineLevel="1" x14ac:dyDescent="0.25">
      <c r="A252" s="108" t="s">
        <v>709</v>
      </c>
      <c r="B252" s="125" t="s">
        <v>2632</v>
      </c>
      <c r="C252" s="168">
        <v>3.9406936099999998</v>
      </c>
      <c r="D252" s="171">
        <v>14</v>
      </c>
      <c r="F252" s="167">
        <f t="shared" si="11"/>
        <v>1.8783895068015972E-4</v>
      </c>
      <c r="G252" s="167">
        <f t="shared" si="12"/>
        <v>1.3934369121438027E-4</v>
      </c>
    </row>
    <row r="253" spans="1:7" outlineLevel="1" x14ac:dyDescent="0.25">
      <c r="A253" s="108" t="s">
        <v>710</v>
      </c>
      <c r="B253" s="125" t="s">
        <v>2633</v>
      </c>
      <c r="C253" s="168">
        <v>2.28982208</v>
      </c>
      <c r="D253" s="171">
        <v>7</v>
      </c>
      <c r="F253" s="167">
        <f t="shared" si="11"/>
        <v>1.0914773370352452E-4</v>
      </c>
      <c r="G253" s="167">
        <f t="shared" si="12"/>
        <v>6.9671845607190136E-5</v>
      </c>
    </row>
    <row r="254" spans="1:7" outlineLevel="1" x14ac:dyDescent="0.25">
      <c r="A254" s="108" t="s">
        <v>711</v>
      </c>
      <c r="B254" s="125" t="s">
        <v>2634</v>
      </c>
      <c r="C254" s="168">
        <v>1.8533973100000001</v>
      </c>
      <c r="D254" s="171">
        <v>4</v>
      </c>
      <c r="F254" s="167">
        <f t="shared" si="11"/>
        <v>8.83449058359629E-5</v>
      </c>
      <c r="G254" s="167">
        <f t="shared" si="12"/>
        <v>3.9812483204108647E-5</v>
      </c>
    </row>
    <row r="255" spans="1:7" outlineLevel="1" x14ac:dyDescent="0.25">
      <c r="A255" s="108" t="s">
        <v>712</v>
      </c>
      <c r="B255" s="125" t="s">
        <v>2643</v>
      </c>
      <c r="C255" s="168">
        <v>0.19056312</v>
      </c>
      <c r="D255" s="171">
        <v>1</v>
      </c>
      <c r="F255" s="167">
        <f t="shared" si="11"/>
        <v>9.0834710946069608E-6</v>
      </c>
      <c r="G255" s="167">
        <f t="shared" si="12"/>
        <v>9.9531208010271618E-6</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2644</v>
      </c>
      <c r="C277" s="142">
        <v>0.74858840999999998</v>
      </c>
      <c r="E277" s="103"/>
      <c r="F277" s="103"/>
    </row>
    <row r="278" spans="1:7" x14ac:dyDescent="0.25">
      <c r="A278" s="108" t="s">
        <v>739</v>
      </c>
      <c r="B278" s="108" t="s">
        <v>2645</v>
      </c>
      <c r="C278" s="142">
        <v>0.25141159000000002</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2658</v>
      </c>
    </row>
    <row r="7" spans="1:13" x14ac:dyDescent="0.25">
      <c r="A7" s="1" t="s">
        <v>1153</v>
      </c>
      <c r="B7" s="39" t="s">
        <v>1154</v>
      </c>
      <c r="C7" s="25" t="s">
        <v>2660</v>
      </c>
    </row>
    <row r="8" spans="1:13" x14ac:dyDescent="0.25">
      <c r="A8" s="1" t="s">
        <v>1155</v>
      </c>
      <c r="B8" s="39" t="s">
        <v>1156</v>
      </c>
      <c r="C8" s="25" t="s">
        <v>2659</v>
      </c>
    </row>
    <row r="9" spans="1:13" x14ac:dyDescent="0.25">
      <c r="A9" s="1" t="s">
        <v>1157</v>
      </c>
      <c r="B9" s="39" t="s">
        <v>1158</v>
      </c>
      <c r="C9" s="25" t="s">
        <v>2648</v>
      </c>
    </row>
    <row r="10" spans="1:13" ht="44.25" customHeight="1" x14ac:dyDescent="0.25">
      <c r="A10" s="1" t="s">
        <v>1159</v>
      </c>
      <c r="B10" s="39" t="s">
        <v>2653</v>
      </c>
      <c r="C10" s="25" t="s">
        <v>2654</v>
      </c>
    </row>
    <row r="11" spans="1:13" ht="54.75" customHeight="1" x14ac:dyDescent="0.25">
      <c r="A11" s="1" t="s">
        <v>1160</v>
      </c>
      <c r="B11" s="39" t="s">
        <v>2655</v>
      </c>
      <c r="C11" s="25" t="s">
        <v>2656</v>
      </c>
    </row>
    <row r="12" spans="1:13" ht="45" x14ac:dyDescent="0.25">
      <c r="A12" s="1" t="s">
        <v>1161</v>
      </c>
      <c r="B12" s="39" t="s">
        <v>1162</v>
      </c>
      <c r="C12" s="25" t="s">
        <v>2651</v>
      </c>
    </row>
    <row r="13" spans="1:13" x14ac:dyDescent="0.25">
      <c r="A13" s="1" t="s">
        <v>1163</v>
      </c>
      <c r="B13" s="39" t="s">
        <v>1164</v>
      </c>
      <c r="C13" s="25" t="s">
        <v>2650</v>
      </c>
    </row>
    <row r="14" spans="1:13" ht="30" x14ac:dyDescent="0.25">
      <c r="A14" s="1" t="s">
        <v>1165</v>
      </c>
      <c r="B14" s="39" t="s">
        <v>1166</v>
      </c>
      <c r="C14" s="25" t="s">
        <v>2649</v>
      </c>
    </row>
    <row r="15" spans="1:13" x14ac:dyDescent="0.25">
      <c r="A15" s="1" t="s">
        <v>1167</v>
      </c>
      <c r="B15" s="39" t="s">
        <v>1168</v>
      </c>
      <c r="C15" s="25" t="s">
        <v>2652</v>
      </c>
    </row>
    <row r="16" spans="1:13" ht="30" x14ac:dyDescent="0.25">
      <c r="A16" s="1" t="s">
        <v>1169</v>
      </c>
      <c r="B16" s="43" t="s">
        <v>1170</v>
      </c>
      <c r="C16" s="25" t="s">
        <v>2646</v>
      </c>
    </row>
    <row r="17" spans="1:13" ht="30" customHeight="1" x14ac:dyDescent="0.25">
      <c r="A17" s="1" t="s">
        <v>1171</v>
      </c>
      <c r="B17" s="43" t="s">
        <v>1172</v>
      </c>
      <c r="C17" s="25" t="s">
        <v>2647</v>
      </c>
    </row>
    <row r="18" spans="1:13" x14ac:dyDescent="0.25">
      <c r="A18" s="1" t="s">
        <v>1173</v>
      </c>
      <c r="B18" s="43" t="s">
        <v>1174</v>
      </c>
      <c r="C18" s="25" t="s">
        <v>2657</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21" t="s">
        <v>2661</v>
      </c>
      <c r="D14" s="321"/>
      <c r="E14" s="31"/>
      <c r="F14" s="31"/>
      <c r="G14" s="31"/>
      <c r="H14" s="23"/>
      <c r="L14" s="23"/>
      <c r="M14" s="23"/>
    </row>
    <row r="15" spans="1:13" x14ac:dyDescent="0.25">
      <c r="A15" s="25" t="s">
        <v>1384</v>
      </c>
      <c r="B15" s="42" t="s">
        <v>2662</v>
      </c>
      <c r="C15" s="25" t="s">
        <v>2543</v>
      </c>
      <c r="D15" s="25" t="s">
        <v>2663</v>
      </c>
      <c r="E15" s="31"/>
      <c r="F15" s="31"/>
      <c r="G15" s="31"/>
      <c r="H15" s="23"/>
      <c r="L15" s="23"/>
      <c r="M15" s="23"/>
    </row>
    <row r="16" spans="1:13" x14ac:dyDescent="0.25">
      <c r="A16" s="25" t="s">
        <v>1385</v>
      </c>
      <c r="B16" s="42" t="s">
        <v>1374</v>
      </c>
      <c r="C16" s="25" t="s">
        <v>2661</v>
      </c>
      <c r="E16" s="31"/>
      <c r="F16" s="31"/>
      <c r="G16" s="31"/>
      <c r="H16" s="23"/>
      <c r="L16" s="23"/>
      <c r="M16" s="23"/>
    </row>
    <row r="17" spans="1:13" x14ac:dyDescent="0.25">
      <c r="A17" s="25" t="s">
        <v>1386</v>
      </c>
      <c r="B17" s="225" t="s">
        <v>1375</v>
      </c>
      <c r="C17" s="25" t="s">
        <v>2661</v>
      </c>
      <c r="E17" s="31"/>
      <c r="F17" s="31"/>
      <c r="G17" s="31"/>
      <c r="H17" s="23"/>
      <c r="L17" s="23"/>
      <c r="M17" s="23"/>
    </row>
    <row r="18" spans="1:13" x14ac:dyDescent="0.25">
      <c r="A18" s="25" t="s">
        <v>1387</v>
      </c>
      <c r="B18" s="42" t="s">
        <v>2664</v>
      </c>
      <c r="C18" s="25" t="s">
        <v>2661</v>
      </c>
      <c r="E18" s="31"/>
      <c r="F18" s="31"/>
      <c r="G18" s="31"/>
      <c r="H18" s="23"/>
      <c r="L18" s="23"/>
      <c r="M18" s="23"/>
    </row>
    <row r="19" spans="1:13" x14ac:dyDescent="0.25">
      <c r="A19" s="25" t="s">
        <v>1388</v>
      </c>
      <c r="B19" s="42" t="s">
        <v>1376</v>
      </c>
      <c r="C19" s="25" t="s">
        <v>2661</v>
      </c>
      <c r="E19" s="31"/>
      <c r="F19" s="31"/>
      <c r="G19" s="31"/>
      <c r="H19" s="23"/>
      <c r="L19" s="23"/>
      <c r="M19" s="23"/>
    </row>
    <row r="20" spans="1:13" x14ac:dyDescent="0.25">
      <c r="A20" s="25" t="s">
        <v>1389</v>
      </c>
      <c r="B20" s="42" t="s">
        <v>1377</v>
      </c>
      <c r="C20" s="25" t="s">
        <v>2543</v>
      </c>
      <c r="D20" s="25" t="s">
        <v>2663</v>
      </c>
      <c r="E20" s="31"/>
      <c r="F20" s="31"/>
      <c r="G20" s="31"/>
      <c r="H20" s="23"/>
      <c r="L20" s="23"/>
      <c r="M20" s="23"/>
    </row>
    <row r="21" spans="1:13" x14ac:dyDescent="0.25">
      <c r="A21" s="25" t="s">
        <v>1390</v>
      </c>
      <c r="B21" s="42" t="s">
        <v>1378</v>
      </c>
      <c r="C21" s="25" t="s">
        <v>2661</v>
      </c>
      <c r="E21" s="31"/>
      <c r="F21" s="31"/>
      <c r="G21" s="31"/>
      <c r="H21" s="23"/>
      <c r="L21" s="23"/>
      <c r="M21" s="23"/>
    </row>
    <row r="22" spans="1:13" x14ac:dyDescent="0.25">
      <c r="A22" s="25" t="s">
        <v>1391</v>
      </c>
      <c r="B22" s="42" t="s">
        <v>1379</v>
      </c>
      <c r="C22" s="25" t="s">
        <v>2661</v>
      </c>
      <c r="E22" s="31"/>
      <c r="F22" s="31"/>
      <c r="G22" s="31"/>
      <c r="H22" s="23"/>
      <c r="L22" s="23"/>
      <c r="M22" s="23"/>
    </row>
    <row r="23" spans="1:13" ht="30" x14ac:dyDescent="0.25">
      <c r="A23" s="25" t="s">
        <v>1392</v>
      </c>
      <c r="B23" s="42" t="s">
        <v>1458</v>
      </c>
      <c r="C23" s="25" t="s">
        <v>2576</v>
      </c>
      <c r="E23" s="31"/>
      <c r="F23" s="31"/>
      <c r="G23" s="31"/>
      <c r="H23" s="23"/>
      <c r="L23" s="23"/>
      <c r="M23" s="23"/>
    </row>
    <row r="24" spans="1:13" x14ac:dyDescent="0.25">
      <c r="A24" s="25" t="s">
        <v>1460</v>
      </c>
      <c r="B24" s="42" t="s">
        <v>1459</v>
      </c>
      <c r="C24" s="25" t="s">
        <v>2661</v>
      </c>
      <c r="E24" s="31"/>
      <c r="F24" s="31"/>
      <c r="G24" s="31"/>
      <c r="H24" s="23"/>
      <c r="L24" s="23"/>
      <c r="M24" s="23"/>
    </row>
    <row r="25" spans="1:13" outlineLevel="1" x14ac:dyDescent="0.25">
      <c r="A25" s="25" t="s">
        <v>1393</v>
      </c>
      <c r="B25" s="40" t="s">
        <v>2555</v>
      </c>
      <c r="C25" s="25" t="s">
        <v>2543</v>
      </c>
      <c r="D25" s="25" t="s">
        <v>2663</v>
      </c>
      <c r="E25" s="31"/>
      <c r="F25" s="31"/>
      <c r="G25" s="31"/>
      <c r="H25" s="23"/>
      <c r="L25" s="23"/>
      <c r="M25" s="23"/>
    </row>
    <row r="26" spans="1:13" outlineLevel="1" x14ac:dyDescent="0.25">
      <c r="A26" s="25" t="s">
        <v>1396</v>
      </c>
      <c r="B26" s="40" t="s">
        <v>2564</v>
      </c>
      <c r="C26" s="25" t="s">
        <v>2565</v>
      </c>
      <c r="E26" s="31"/>
      <c r="F26" s="31"/>
      <c r="G26" s="31"/>
      <c r="H26" s="23"/>
      <c r="L26" s="23"/>
      <c r="M26" s="23"/>
    </row>
    <row r="27" spans="1:13" outlineLevel="1" x14ac:dyDescent="0.25">
      <c r="A27" s="25" t="s">
        <v>1397</v>
      </c>
      <c r="B27" s="40" t="s">
        <v>2559</v>
      </c>
      <c r="C27" s="25" t="s">
        <v>2543</v>
      </c>
      <c r="D27" s="25" t="s">
        <v>2663</v>
      </c>
      <c r="E27" s="31"/>
      <c r="F27" s="31"/>
      <c r="G27" s="31"/>
      <c r="H27" s="23"/>
      <c r="L27" s="23"/>
      <c r="M27" s="23"/>
    </row>
    <row r="28" spans="1:13" outlineLevel="1" x14ac:dyDescent="0.25">
      <c r="A28" s="25" t="s">
        <v>1398</v>
      </c>
      <c r="B28" s="40" t="s">
        <v>2556</v>
      </c>
      <c r="C28" s="25" t="s">
        <v>2543</v>
      </c>
      <c r="D28" s="25" t="s">
        <v>2663</v>
      </c>
      <c r="E28" s="31"/>
      <c r="F28" s="31"/>
      <c r="G28" s="31"/>
      <c r="H28" s="23"/>
      <c r="L28" s="23"/>
      <c r="M28" s="23"/>
    </row>
    <row r="29" spans="1:13" outlineLevel="1" x14ac:dyDescent="0.25">
      <c r="A29" s="25" t="s">
        <v>1399</v>
      </c>
      <c r="B29" s="40" t="s">
        <v>2552</v>
      </c>
      <c r="C29" s="25" t="s">
        <v>2543</v>
      </c>
      <c r="D29" s="25" t="s">
        <v>2663</v>
      </c>
      <c r="E29" s="31"/>
      <c r="F29" s="31"/>
      <c r="G29" s="31"/>
      <c r="H29" s="23"/>
      <c r="L29" s="23"/>
      <c r="M29" s="23"/>
    </row>
    <row r="30" spans="1:13" outlineLevel="1" x14ac:dyDescent="0.25">
      <c r="A30" s="25" t="s">
        <v>1400</v>
      </c>
      <c r="B30" s="40" t="s">
        <v>2561</v>
      </c>
      <c r="C30" s="25" t="s">
        <v>2543</v>
      </c>
      <c r="D30" s="25" t="s">
        <v>2663</v>
      </c>
      <c r="E30" s="31"/>
      <c r="F30" s="31"/>
      <c r="G30" s="31"/>
      <c r="H30" s="23"/>
      <c r="L30" s="23"/>
      <c r="M30" s="23"/>
    </row>
    <row r="31" spans="1:13" outlineLevel="1" x14ac:dyDescent="0.25">
      <c r="A31" s="25" t="s">
        <v>1401</v>
      </c>
      <c r="B31" s="40" t="s">
        <v>2550</v>
      </c>
      <c r="C31" s="25" t="s">
        <v>2543</v>
      </c>
      <c r="D31" s="25" t="s">
        <v>2663</v>
      </c>
      <c r="E31" s="31"/>
      <c r="F31" s="31"/>
      <c r="G31" s="31"/>
      <c r="H31" s="23"/>
      <c r="L31" s="23"/>
      <c r="M31" s="23"/>
    </row>
    <row r="32" spans="1:13" outlineLevel="1" x14ac:dyDescent="0.25">
      <c r="A32" s="25" t="s">
        <v>1402</v>
      </c>
      <c r="B32" s="40" t="s">
        <v>2551</v>
      </c>
      <c r="C32" s="25" t="s">
        <v>2543</v>
      </c>
      <c r="D32" s="25" t="s">
        <v>2663</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21"/>
      <c r="C35" s="321"/>
      <c r="D35" s="321"/>
      <c r="E35" s="321"/>
      <c r="F35" s="99"/>
      <c r="G35" s="99"/>
      <c r="H35" s="23"/>
      <c r="L35" s="23"/>
      <c r="M35" s="23"/>
    </row>
    <row r="36" spans="1:13" x14ac:dyDescent="0.25">
      <c r="A36" s="25" t="s">
        <v>1419</v>
      </c>
      <c r="B36" s="42"/>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68.64</v>
      </c>
      <c r="H75" s="23"/>
    </row>
    <row r="76" spans="1:14" x14ac:dyDescent="0.25">
      <c r="A76" s="25" t="s">
        <v>1444</v>
      </c>
      <c r="B76" s="25" t="s">
        <v>1473</v>
      </c>
      <c r="C76" s="266">
        <v>287.88</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2665</v>
      </c>
      <c r="C82" s="261">
        <v>1.8066999999999999E-4</v>
      </c>
      <c r="D82" s="261" t="str">
        <f t="shared" ref="D82:D87" si="0">IF(C82="","","ND2")</f>
        <v>ND2</v>
      </c>
      <c r="E82" s="261" t="str">
        <f t="shared" ref="E82:E87" si="1">IF(C82="","","ND2")</f>
        <v>ND2</v>
      </c>
      <c r="F82" s="261" t="str">
        <f t="shared" ref="F82:F87" si="2">IF(C82="","","ND2")</f>
        <v>ND2</v>
      </c>
      <c r="G82" s="261">
        <f t="shared" ref="G82:G87" si="3">IF(C82="","",C82)</f>
        <v>1.8066999999999999E-4</v>
      </c>
      <c r="H82" s="23"/>
    </row>
    <row r="83" spans="1:8" x14ac:dyDescent="0.25">
      <c r="A83" s="25" t="s">
        <v>1451</v>
      </c>
      <c r="B83" s="25" t="s">
        <v>2666</v>
      </c>
      <c r="C83" s="261">
        <v>1.4749999999999999E-5</v>
      </c>
      <c r="D83" s="261" t="str">
        <f t="shared" si="0"/>
        <v>ND2</v>
      </c>
      <c r="E83" s="261" t="str">
        <f t="shared" si="1"/>
        <v>ND2</v>
      </c>
      <c r="F83" s="261" t="str">
        <f t="shared" si="2"/>
        <v>ND2</v>
      </c>
      <c r="G83" s="261">
        <f t="shared" si="3"/>
        <v>1.4749999999999999E-5</v>
      </c>
      <c r="H83" s="23"/>
    </row>
    <row r="84" spans="1:8" x14ac:dyDescent="0.25">
      <c r="A84" s="25" t="s">
        <v>1452</v>
      </c>
      <c r="B84" s="25" t="s">
        <v>2667</v>
      </c>
      <c r="C84" s="261">
        <v>0</v>
      </c>
      <c r="D84" s="261" t="str">
        <f t="shared" si="0"/>
        <v>ND2</v>
      </c>
      <c r="E84" s="261" t="str">
        <f t="shared" si="1"/>
        <v>ND2</v>
      </c>
      <c r="F84" s="261" t="str">
        <f t="shared" si="2"/>
        <v>ND2</v>
      </c>
      <c r="G84" s="261">
        <f t="shared" si="3"/>
        <v>0</v>
      </c>
      <c r="H84" s="23"/>
    </row>
    <row r="85" spans="1:8" x14ac:dyDescent="0.25">
      <c r="A85" s="25" t="s">
        <v>1453</v>
      </c>
      <c r="B85" s="25" t="s">
        <v>2668</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2669</v>
      </c>
      <c r="C87" s="261">
        <v>0.99980457</v>
      </c>
      <c r="D87" s="261" t="str">
        <f t="shared" si="0"/>
        <v>ND2</v>
      </c>
      <c r="E87" s="261" t="str">
        <f t="shared" si="1"/>
        <v>ND2</v>
      </c>
      <c r="F87" s="261" t="str">
        <f t="shared" si="2"/>
        <v>ND2</v>
      </c>
      <c r="G87" s="261">
        <f t="shared" si="3"/>
        <v>0.99980457</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2022-01-13T08:04:27Z</dcterms:created>
  <dcterms:modified xsi:type="dcterms:W3CDTF">2022-01-13T08:06:40Z</dcterms:modified>
</cp:coreProperties>
</file>