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<sst xmlns="http://schemas.openxmlformats.org/spreadsheetml/2006/main" count="4600" uniqueCount="3092">
  <si>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</si>
  <si>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</si>
  <si>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</si>
  <si>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</si>
  <si>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</si>
  <si>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</si>
  <si>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</si>
  <si>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</si>
  <si>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</si>
  <si>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</si>
  <si>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</si>
  <si>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</si>
  <si>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</si>
  <si>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</si>
  <si>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</si>
  <si>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</si>
  <si>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</si>
  <si>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</si>
  <si>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</si>
  <si>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</si>
  <si>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</si>
  <si>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</si>
  <si>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</si>
  <si>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</si>
  <si>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</si>
  <si>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</si>
  <si>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</si>
  <si>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</si>
  <si>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</si>
  <si>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</si>
  <si>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</si>
  <si>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</si>
  <si>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</si>
  <si>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</si>
  <si>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</si>
  <si>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</si>
  <si>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</si>
  <si>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</si>
  <si>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</si>
  <si>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</si>
  <si>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</si>
  <si>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</si>
  <si>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</si>
  <si>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</si>
  <si>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</si>
  <si>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</si>
  <si>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</si>
  <si>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</si>
  <si>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</si>
  <si>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</si>
  <si>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</si>
  <si>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</si>
  <si>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</si>
  <si>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</si>
  <si>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</si>
  <si>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</si>
  <si>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</si>
  <si>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</si>
  <si>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</si>
  <si>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</si>
  <si>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</si>
  <si>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</si>
  <si>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</si>
  <si>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</si>
  <si>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</si>
  <si>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</si>
  <si>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</si>
  <si>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</si>
  <si>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</si>
  <si>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</si>
  <si>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</si>
  <si>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</si>
  <si>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</si>
  <si>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</si>
  <si>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</si>
  <si>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</si>
  <si>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</si>
  <si>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</si>
  <si>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</si>
  <si>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</si>
  <si>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</si>
  <si>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</si>
  <si>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</si>
  <si>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</si>
  <si>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</si>
  <si>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</si>
  <si>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</si>
  <si>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</si>
  <si>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</si>
  <si>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</si>
  <si>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</si>
  <si>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</si>
  <si>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</si>
  <si>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</si>
  <si>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</si>
  <si>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</si>
  <si>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</si>
  <si>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</si>
  <si>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</si>
  <si>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</si>
  <si>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</si>
  <si>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</si>
  <si>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</si>
  <si>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</si>
  <si>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</si>
  <si>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</si>
  <si>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</si>
  <si>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</si>
  <si>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</si>
  <si>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</si>
  <si>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</si>
  <si>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</si>
  <si>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</si>
  <si>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</si>
  <si>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</si>
  <si>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</si>
  <si>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</si>
  <si>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</si>
  <si>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</si>
  <si>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</si>
  <si>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</si>
  <si>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</si>
  <si>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</si>
  <si>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</si>
  <si>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</si>
  <si>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</si>
  <si>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</si>
  <si>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</si>
  <si>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</si>
  <si>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</si>
  <si>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</si>
  <si>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</si>
  <si>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</si>
  <si>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</si>
  <si>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</si>
  <si>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</si>
  <si>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</si>
  <si>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</si>
  <si>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</si>
  <si>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</si>
  <si>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</si>
  <si>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</si>
  <si>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</si>
  <si>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</si>
  <si>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</si>
  <si>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</si>
  <si>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</si>
  <si>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</si>
  <si>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</si>
  <si>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</si>
  <si>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</si>
  <si>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</si>
  <si>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</si>
  <si>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</si>
  <si>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</si>
  <si>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</si>
  <si>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</si>
  <si>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</si>
  <si>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</si>
  <si>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</si>
  <si>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</si>
  <si>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</si>
  <si>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</si>
  <si>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</si>
  <si>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</si>
  <si>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</si>
  <si>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</si>
  <si>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</si>
  <si>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</si>
  <si>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</si>
  <si>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</si>
  <si>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</si>
  <si>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</si>
  <si>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</si>
  <si>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</si>
  <si>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</si>
  <si>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</si>
  <si>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</si>
  <si>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</si>
  <si>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</si>
  <si>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</si>
  <si>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</si>
  <si>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</si>
  <si>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</si>
  <si>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</si>
  <si>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</si>
  <si>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</si>
  <si>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</si>
  <si>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</si>
  <si>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</si>
  <si>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</si>
  <si>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</si>
  <si>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</si>
  <si>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</si>
  <si>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</si>
  <si>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</si>
  <si>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</si>
  <si>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</si>
  <si>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</si>
  <si>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</si>
  <si>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</si>
  <si>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</si>
  <si>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</si>
  <si>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</si>
  <si>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</si>
  <si>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</si>
  <si>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</si>
  <si>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</si>
  <si>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</si>
  <si>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</si>
  <si>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</si>
  <si>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</si>
  <si>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</si>
  <si>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</si>
  <si>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</si>
  <si>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</si>
  <si>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</si>
  <si>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</si>
  <si>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</si>
  <si>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</si>
  <si>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</si>
  <si>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</si>
  <si>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</si>
  <si>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</si>
  <si>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</si>
  <si>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</si>
  <si>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</si>
  <si>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</si>
  <si>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</si>
  <si>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</si>
  <si>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</si>
  <si>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</si>
  <si>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</si>
  <si>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</si>
  <si>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</si>
  <si>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</si>
  <si>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</si>
  <si>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</si>
  <si>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</si>
  <si>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</si>
  <si>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</si>
  <si>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</si>
  <si>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</si>
  <si>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</si>
  <si>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</si>
  <si>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</si>
  <si>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</si>
  <si>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</si>
  <si>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</si>
  <si>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</si>
  <si>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</si>
  <si>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</si>
  <si>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</si>
  <si>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</si>
  <si>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</si>
  <si>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</si>
  <si>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</si>
  <si>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</si>
  <si>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</si>
  <si>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</si>
  <si>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</si>
  <si>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</si>
  <si>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</si>
  <si>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</si>
  <si>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</si>
  <si>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</si>
  <si>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</si>
  <si>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</si>
  <si>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</si>
  <si>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</si>
  <si>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</si>
  <si>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</si>
  <si>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</si>
  <si>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</si>
  <si>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</si>
  <si>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</si>
  <si>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</si>
  <si>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</si>
  <si>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</si>
  <si>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</si>
  <si>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</si>
  <si>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</si>
  <si>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</si>
  <si>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</si>
  <si>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</si>
  <si>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</si>
  <si>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</si>
  <si>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</si>
  <si>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</si>
  <si>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</si>
  <si>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</si>
  <si>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</si>
  <si>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</si>
  <si>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</si>
  <si>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</si>
  <si>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</si>
  <si>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</si>
  <si>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</si>
  <si>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</si>
  <si>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</si>
  <si>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</si>
  <si>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</si>
  <si>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</si>
  <si>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</si>
  <si>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</si>
  <si>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</si>
  <si>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</si>
  <si>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</si>
  <si>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</si>
  <si>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</si>
  <si>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</si>
  <si>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</si>
  <si>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</si>
  <si>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</si>
  <si>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</si>
  <si>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</si>
  <si>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</si>
  <si>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</si>
  <si>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</si>
  <si>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</si>
  <si>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</si>
  <si>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</si>
  <si>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</si>
  <si>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</si>
  <si>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</si>
  <si>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</si>
  <si>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</si>
  <si>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</si>
  <si>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</si>
  <si>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</si>
  <si>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</si>
  <si>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</si>
  <si>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</si>
  <si>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</si>
  <si>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</si>
  <si>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</si>
  <si>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</si>
  <si>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</si>
  <si>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</si>
  <si>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</si>
  <si>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</si>
  <si>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</si>
  <si>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</si>
  <si>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</si>
  <si>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</si>
  <si>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</si>
  <si>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</si>
  <si>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</si>
  <si>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</si>
  <si>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</si>
  <si>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</si>
  <si>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</si>
  <si>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</si>
  <si>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</si>
  <si>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</si>
  <si>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</si>
  <si>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</si>
  <si>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</si>
  <si>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</si>
  <si>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</si>
  <si>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</si>
  <si>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</si>
  <si>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</si>
  <si>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</si>
  <si>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</si>
  <si>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</si>
  <si>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</si>
  <si>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</si>
  <si>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</si>
  <si>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</si>
  <si>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</si>
  <si>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</si>
  <si>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</si>
  <si>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</si>
  <si>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</si>
  <si>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</si>
  <si>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</si>
  <si>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</si>
  <si>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</si>
  <si>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</si>
  <si>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</si>
  <si>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</si>
  <si>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</si>
  <si>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</si>
  <si>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</si>
  <si>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</si>
  <si>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</si>
  <si>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</si>
  <si>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</si>
  <si>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</si>
  <si>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</si>
  <si>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</si>
  <si>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</si>
  <si>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</si>
  <si>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</si>
  <si>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</si>
  <si>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</si>
  <si>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</si>
  <si>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</si>
  <si>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</si>
  <si>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</si>
  <si>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</si>
  <si>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</si>
  <si>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</si>
  <si>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</si>
  <si>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</si>
  <si>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</si>
  <si>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</si>
  <si>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</si>
  <si>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</si>
  <si>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</si>
  <si>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</si>
  <si>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</si>
  <si>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</si>
  <si>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</si>
  <si>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</si>
  <si>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</si>
  <si>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</si>
  <si>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</si>
  <si>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</si>
  <si>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</si>
  <si>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</si>
  <si>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</si>
  <si>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</si>
  <si>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</si>
  <si>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</si>
  <si>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</si>
  <si>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</si>
  <si>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</si>
  <si>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</si>
  <si>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</si>
  <si>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</si>
  <si>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</si>
  <si>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</si>
  <si>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</si>
  <si>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</si>
  <si>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</si>
  <si>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</si>
  <si>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</si>
  <si>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</si>
  <si>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</si>
  <si>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</si>
  <si>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</si>
  <si>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</si>
  <si>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</si>
  <si>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</si>
  <si>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</si>
  <si>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</si>
  <si>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</si>
  <si>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</si>
  <si>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</si>
  <si>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</si>
  <si>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</si>
  <si>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</si>
  <si>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</si>
  <si>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</si>
  <si>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</si>
  <si>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</si>
  <si>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</si>
  <si>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</si>
  <si>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</si>
  <si>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</si>
  <si>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</si>
  <si>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</si>
  <si>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</si>
  <si>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</si>
  <si>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</si>
  <si>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</si>
  <si>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</si>
  <si>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</si>
  <si>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</si>
  <si>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</si>
  <si>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</si>
  <si>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</si>
  <si>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</si>
  <si>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</si>
  <si>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</si>
  <si>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</si>
  <si>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</si>
  <si>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</si>
  <si>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</si>
  <si>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</si>
  <si>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</si>
  <si>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</si>
  <si>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</si>
  <si>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</si>
  <si>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</si>
  <si>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</si>
  <si>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</si>
  <si>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</si>
  <si>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</si>
  <si>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</si>
  <si>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</si>
  <si>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</si>
  <si>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</si>
  <si>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</si>
  <si>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</si>
  <si>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</si>
  <si>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</si>
  <si>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</si>
  <si>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</si>
  <si>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</si>
  <si>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</si>
  <si>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</si>
  <si>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</si>
  <si>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</si>
  <si>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</si>
  <si>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</si>
  <si>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</si>
  <si>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</si>
  <si>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</si>
  <si>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</si>
  <si>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</si>
  <si>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</si>
  <si>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</si>
  <si>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</si>
  <si>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</si>
  <si>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</si>
  <si>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</si>
  <si>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</si>
  <si>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</si>
  <si>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</si>
  <si>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</si>
  <si>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</si>
  <si>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</si>
  <si>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</si>
  <si>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</si>
  <si>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</si>
  <si>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</si>
  <si>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</si>
  <si>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</si>
  <si>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</si>
  <si>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</si>
  <si>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</si>
  <si>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</si>
  <si>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</si>
  <si>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</si>
  <si>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</si>
  <si>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</si>
  <si>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</si>
  <si>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</si>
  <si>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</si>
  <si>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</si>
  <si>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</si>
  <si>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</si>
  <si>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</si>
  <si>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</si>
  <si>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</si>
  <si>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</si>
  <si>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</si>
  <si>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</si>
  <si>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</si>
  <si>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</si>
  <si>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</si>
  <si>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</si>
  <si>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</si>
  <si>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</si>
  <si>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</si>
  <si>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</si>
  <si>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</si>
  <si>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</si>
  <si>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</si>
  <si>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</si>
  <si>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</si>
  <si>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</si>
  <si>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</si>
  <si>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</si>
  <si>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</si>
  <si>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</si>
  <si>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</si>
  <si>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</si>
  <si>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</si>
  <si>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</si>
  <si>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</si>
  <si>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</si>
  <si>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</si>
  <si>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</si>
  <si>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</si>
  <si>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</si>
  <si>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</si>
  <si>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</si>
  <si>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</si>
  <si>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</si>
  <si>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</si>
  <si>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</si>
  <si>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</si>
  <si>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</si>
  <si>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</si>
  <si>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</si>
  <si>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</si>
  <si>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</si>
  <si>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</si>
  <si>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</si>
  <si>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</si>
  <si>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</si>
  <si>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</si>
  <si>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</si>
  <si>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</si>
  <si>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</si>
  <si>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</si>
  <si>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</si>
  <si>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</si>
  <si>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</si>
  <si>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</si>
  <si>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</si>
  <si>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</si>
  <si>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</si>
  <si>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</si>
  <si>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</si>
  <si>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</si>
  <si>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</si>
  <si>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</si>
  <si>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</si>
  <si>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</si>
  <si>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</si>
  <si>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</si>
  <si>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</si>
  <si>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</si>
  <si>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</si>
  <si>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</si>
  <si>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</si>
  <si>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</si>
  <si>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</si>
  <si>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</si>
  <si>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</si>
  <si>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</si>
  <si>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</si>
  <si>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</si>
  <si>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</si>
  <si>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</si>
  <si>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</si>
  <si>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</si>
  <si>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</si>
  <si>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</si>
  <si>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</si>
  <si>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</si>
  <si>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</si>
  <si>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</si>
  <si>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</si>
  <si>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</si>
  <si>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</si>
  <si>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</si>
  <si>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</si>
  <si>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</si>
  <si>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</si>
  <si>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</si>
  <si>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</si>
  <si>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</si>
  <si>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</si>
  <si>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</si>
  <si>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</si>
  <si>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</si>
  <si>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</si>
  <si>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</si>
  <si>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</si>
  <si>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</si>
  <si>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</si>
  <si>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</si>
  <si>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</si>
  <si>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</si>
  <si>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</si>
  <si>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</si>
  <si>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</si>
  <si>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</si>
  <si>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</si>
  <si>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</si>
  <si>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</si>
  <si>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</si>
  <si>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</si>
  <si>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</si>
  <si>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</si>
  <si>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</si>
  <si>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</si>
  <si>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</si>
  <si>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</si>
  <si>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</si>
  <si>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</si>
  <si>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</si>
  <si>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</si>
  <si>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</si>
  <si>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</si>
  <si>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</si>
  <si>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</si>
  <si>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</si>
  <si>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</si>
  <si>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</si>
  <si>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</si>
  <si>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</si>
  <si>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</si>
  <si>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</si>
  <si>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</si>
  <si>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</si>
  <si>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</si>
  <si>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</si>
  <si>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</si>
  <si>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</si>
  <si>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</si>
  <si>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</si>
  <si>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</si>
  <si>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</si>
  <si>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</si>
  <si>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</si>
  <si>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</si>
  <si>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</si>
  <si>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</si>
  <si>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</si>
  <si>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</si>
  <si>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</si>
  <si>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</si>
  <si>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</si>
  <si>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</si>
  <si>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</si>
  <si>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</si>
  <si>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</si>
  <si>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</si>
  <si>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</si>
  <si>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</si>
  <si>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</si>
  <si>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</si>
  <si>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</si>
  <si>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</si>
  <si>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</si>
  <si>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</si>
  <si>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</si>
  <si>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</si>
  <si>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</si>
  <si>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</si>
  <si>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</si>
  <si>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</si>
  <si>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</si>
  <si>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</si>
  <si>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</si>
  <si>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</si>
  <si>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</si>
  <si>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</si>
  <si>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</si>
  <si>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</si>
  <si>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</si>
  <si>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</si>
  <si>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</si>
  <si>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</si>
  <si>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</si>
  <si>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</si>
  <si>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</si>
  <si>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</si>
  <si>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</si>
  <si>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</si>
  <si>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</si>
  <si>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</si>
  <si>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</si>
  <si>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</si>
  <si>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</si>
  <si>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</si>
  <si>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</si>
  <si>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</si>
  <si>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</si>
  <si>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</si>
  <si>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</si>
  <si>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</si>
  <si>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</si>
  <si>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</si>
  <si>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</si>
  <si>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</si>
  <si>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</si>
  <si>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</si>
  <si>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</si>
  <si>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</si>
  <si>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</si>
  <si>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</si>
  <si>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</si>
  <si>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</si>
  <si>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</si>
  <si>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</si>
  <si>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</si>
  <si>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</si>
  <si>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</si>
  <si>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</si>
  <si>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</si>
  <si>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</si>
  <si>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</si>
  <si>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</si>
  <si>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</si>
  <si>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</si>
  <si>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</si>
  <si>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</si>
  <si>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</si>
  <si>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</si>
  <si>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</si>
  <si>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</si>
  <si>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</si>
  <si>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</si>
  <si>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</si>
  <si>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</si>
  <si>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</si>
  <si>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</si>
  <si>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</si>
  <si>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</si>
  <si>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</si>
  <si>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</si>
  <si>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</si>
  <si>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</si>
  <si>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</si>
  <si>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</si>
  <si>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</si>
  <si>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</si>
  <si>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</si>
  <si>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</si>
  <si>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</si>
  <si>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</si>
  <si>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</si>
  <si>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</si>
  <si>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</si>
  <si>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</si>
  <si>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</si>
  <si>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</si>
  <si>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</si>
  <si>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</si>
  <si>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</si>
  <si>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</si>
  <si>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</si>
  <si>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</si>
  <si>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</si>
  <si>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</si>
  <si>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</si>
  <si>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</si>
  <si>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</si>
  <si>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</si>
  <si>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</si>
  <si>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</si>
  <si>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</si>
  <si>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</si>
  <si>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</si>
  <si>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</si>
  <si>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</si>
  <si>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</si>
  <si>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</si>
  <si>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</si>
  <si>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</si>
  <si>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</si>
  <si>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</si>
  <si>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</si>
  <si>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</si>
  <si>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</si>
  <si>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</si>
  <si>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</si>
  <si>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</si>
  <si>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</si>
  <si>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</si>
  <si>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</si>
  <si>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</si>
  <si>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</si>
  <si>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</si>
  <si>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</si>
  <si>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</si>
  <si>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</si>
  <si>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</si>
  <si>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</si>
  <si>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</si>
  <si>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</si>
  <si>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</si>
  <si>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</si>
  <si>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</si>
  <si>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</si>
  <si>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</si>
  <si>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</si>
  <si>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</si>
  <si>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</si>
  <si>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</si>
  <si>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</si>
  <si>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</si>
  <si>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</si>
  <si>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</si>
  <si>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</si>
  <si>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</si>
  <si>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</si>
  <si>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</si>
  <si>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</si>
  <si>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</si>
  <si>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</si>
  <si>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</si>
  <si>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</si>
  <si>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</si>
  <si>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</si>
  <si>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</si>
  <si>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</si>
  <si>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</si>
  <si>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</si>
  <si>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</si>
  <si>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</si>
  <si>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</si>
  <si>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</si>
  <si>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</si>
  <si>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</si>
  <si>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</si>
  <si>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</si>
  <si>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</si>
  <si>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</si>
  <si>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</si>
  <si>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</si>
  <si>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</si>
  <si>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</si>
  <si>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</si>
  <si>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</si>
  <si>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</si>
  <si>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</si>
  <si>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</si>
  <si>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</si>
  <si>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</si>
  <si>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</si>
  <si>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</si>
  <si>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</si>
  <si>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</si>
  <si>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</si>
  <si>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</si>
  <si>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</si>
  <si>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</si>
  <si>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</si>
  <si>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</si>
  <si>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</si>
  <si>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</si>
  <si>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</si>
  <si>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</si>
  <si>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</si>
  <si>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</si>
  <si>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</si>
  <si>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</si>
  <si>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</si>
  <si>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</si>
  <si>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</si>
  <si>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</si>
  <si>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</si>
  <si>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</si>
  <si>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</si>
  <si>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</si>
  <si>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</si>
  <si>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</si>
  <si>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</si>
  <si>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</si>
  <si>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</si>
  <si>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</si>
  <si>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</si>
  <si>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</si>
  <si>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</si>
  <si>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</si>
  <si>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</si>
  <si>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</si>
  <si>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</si>
  <si>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</si>
  <si>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</si>
  <si>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</si>
  <si>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</si>
  <si>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</si>
  <si>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</si>
  <si>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</si>
  <si>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</si>
  <si>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</si>
  <si>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</si>
  <si>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</si>
  <si>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</si>
  <si>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</si>
  <si>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</si>
  <si>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</si>
  <si>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</si>
  <si>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</si>
  <si>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</si>
  <si>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</si>
  <si>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</si>
  <si>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</si>
  <si>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</si>
  <si>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</si>
  <si>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</si>
  <si>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</si>
  <si>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</si>
  <si>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</si>
  <si>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</si>
  <si>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</si>
  <si>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</si>
  <si>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</si>
  <si>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</si>
  <si>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</si>
  <si>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</si>
  <si>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</si>
  <si>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</si>
  <si>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</si>
  <si>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</si>
  <si>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</si>
  <si>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</si>
  <si>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</si>
  <si>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</si>
  <si>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</si>
  <si>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</si>
  <si>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</si>
  <si>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</si>
  <si>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</si>
  <si>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</si>
  <si>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</si>
  <si>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</si>
  <si>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</si>
  <si>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</si>
  <si>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</si>
  <si>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</si>
  <si>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</si>
  <si>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</si>
  <si>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</si>
  <si>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</si>
  <si>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</si>
  <si>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</si>
  <si>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</si>
  <si>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</si>
  <si>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</si>
  <si>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</si>
  <si>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</si>
  <si>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</si>
  <si>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</si>
  <si>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</si>
  <si>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</si>
  <si>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</si>
  <si>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</si>
  <si>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</si>
  <si>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</si>
  <si>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</si>
  <si>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</si>
  <si>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</si>
  <si>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</si>
  <si>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</si>
  <si>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</si>
  <si>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</si>
  <si>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</si>
  <si>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</si>
  <si>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</si>
  <si>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</si>
  <si>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</si>
  <si>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</si>
  <si>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</si>
  <si>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</si>
  <si>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</si>
  <si>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</si>
  <si>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</si>
  <si>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</si>
  <si>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</si>
  <si>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</si>
  <si>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</si>
  <si>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</si>
  <si>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</si>
  <si>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</si>
  <si>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</si>
  <si>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</si>
  <si>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</si>
  <si>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</si>
  <si>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</si>
  <si>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</si>
  <si>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</si>
  <si>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</si>
  <si>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</si>
  <si>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</si>
  <si>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</si>
  <si>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</si>
  <si>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</si>
  <si>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</si>
  <si>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</si>
  <si>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</si>
  <si>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</si>
  <si>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</si>
  <si>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</si>
  <si>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</si>
  <si>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</si>
  <si>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</si>
  <si>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</si>
  <si>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</si>
  <si>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</si>
  <si>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</si>
  <si>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</si>
  <si>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</si>
  <si>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</si>
  <si>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</si>
  <si>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</si>
  <si>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</si>
  <si>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</si>
  <si>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</si>
  <si>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</si>
  <si>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</si>
  <si>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</si>
  <si>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</si>
  <si>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</si>
  <si>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</si>
  <si>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</si>
  <si>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</si>
  <si>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</si>
  <si>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</si>
  <si>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</si>
  <si>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</si>
  <si>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</si>
  <si>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</si>
  <si>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</si>
  <si>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</si>
  <si>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</si>
  <si>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</si>
  <si>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</si>
  <si>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</si>
  <si>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</si>
  <si>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</si>
  <si>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</si>
  <si>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</si>
  <si>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</si>
  <si>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</si>
  <si>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</si>
  <si>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</si>
  <si>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</si>
  <si>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</si>
  <si>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</si>
  <si>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</si>
  <si>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</si>
  <si>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</si>
  <si>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</si>
  <si>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</si>
  <si>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</si>
  <si>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</si>
  <si>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</si>
  <si>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</si>
  <si>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</si>
  <si>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</si>
  <si>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</si>
  <si>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</si>
  <si>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</si>
  <si>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</si>
  <si>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</si>
  <si>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</si>
  <si>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</si>
  <si>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</si>
  <si>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</si>
  <si>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</si>
  <si>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</si>
  <si>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</si>
  <si>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</si>
  <si>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</si>
  <si>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</si>
  <si>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</si>
  <si>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</si>
  <si>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</si>
  <si>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</si>
  <si>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</si>
  <si>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</si>
  <si>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</si>
  <si>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</si>
  <si>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</si>
  <si>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</si>
  <si>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</si>
  <si>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</si>
  <si>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</si>
  <si>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</si>
  <si>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</si>
  <si>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</si>
  <si>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</si>
  <si>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</si>
  <si>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</si>
  <si>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</si>
  <si>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</si>
  <si>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</si>
  <si>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</si>
  <si>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</si>
  <si>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</si>
  <si>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</si>
  <si>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</si>
  <si>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</si>
  <si>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</si>
  <si>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</si>
  <si>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</si>
  <si>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</si>
  <si>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</si>
  <si>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</si>
  <si>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</si>
  <si>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</si>
  <si>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</si>
  <si>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</si>
  <si>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</si>
  <si>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</si>
  <si>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</si>
  <si>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</si>
  <si>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</si>
  <si>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</si>
  <si>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</si>
  <si>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</si>
  <si>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</si>
  <si>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</si>
  <si>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</si>
  <si>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</si>
  <si>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</si>
  <si>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</si>
  <si>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</si>
  <si>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</si>
  <si>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</si>
  <si>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</si>
  <si>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</si>
  <si>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</si>
  <si>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</si>
  <si>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</si>
  <si>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</si>
  <si>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</si>
  <si>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</si>
  <si>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</si>
  <si>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</si>
  <si>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</si>
  <si>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</si>
  <si>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</si>
  <si>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</si>
  <si>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</si>
  <si>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</si>
  <si>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</si>
  <si>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</si>
  <si>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</si>
  <si>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</si>
  <si>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</si>
  <si>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</si>
  <si>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</si>
  <si>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</si>
  <si>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</si>
  <si>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</si>
  <si>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</si>
  <si>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</si>
  <si>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</si>
  <si>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</si>
  <si>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</si>
  <si>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</si>
  <si>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</si>
  <si>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</si>
  <si>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</si>
  <si>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</si>
  <si>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</si>
  <si>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</si>
  <si>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</si>
  <si>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</si>
  <si>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</si>
  <si>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</si>
  <si>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</si>
  <si>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</si>
  <si>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</si>
  <si>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</si>
  <si>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</si>
  <si>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</si>
  <si>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</si>
  <si>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</si>
  <si>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</si>
  <si>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</si>
  <si>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</si>
  <si>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</si>
  <si>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</si>
  <si>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</si>
  <si>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</si>
  <si>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</si>
  <si>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</si>
  <si>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</si>
  <si>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</si>
  <si>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</si>
  <si>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</si>
  <si>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</si>
  <si>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</si>
  <si>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</si>
  <si>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</si>
  <si>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</si>
  <si>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</si>
  <si>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</si>
  <si>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</si>
  <si>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</si>
  <si>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</si>
  <si>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</si>
  <si>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</si>
  <si>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</si>
  <si>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</si>
  <si>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</si>
  <si>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</si>
  <si>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</si>
  <si>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</si>
  <si>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</si>
  <si>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</si>
  <si>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</si>
  <si>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</si>
  <si>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</si>
  <si>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</si>
  <si>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</si>
  <si>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</si>
  <si>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</si>
  <si>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</si>
  <si>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</si>
  <si>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</si>
  <si>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</si>
  <si>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</si>
  <si>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</si>
  <si>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</si>
  <si>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</si>
  <si>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</si>
  <si>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</si>
  <si>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</si>
  <si>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</si>
  <si>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</si>
  <si>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</si>
  <si>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</si>
  <si>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</si>
  <si>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</si>
  <si>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</si>
  <si>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</si>
  <si>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</si>
  <si>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</si>
  <si>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</si>
  <si>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</si>
  <si>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</si>
  <si>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</si>
  <si>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</si>
  <si>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</si>
  <si>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</si>
  <si>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</si>
  <si>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</si>
  <si>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</si>
  <si>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</si>
  <si>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</si>
  <si>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</si>
  <si>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</si>
  <si>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</si>
  <si>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</si>
  <si>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</si>
  <si>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</si>
  <si>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</si>
  <si>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</si>
  <si>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</si>
  <si>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</si>
  <si>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</si>
  <si>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</si>
  <si>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</si>
  <si>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</si>
  <si>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</si>
  <si>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</si>
  <si>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</si>
  <si>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</si>
  <si>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</si>
  <si>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</si>
  <si>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</si>
  <si>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</si>
  <si>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</si>
  <si>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</si>
  <si>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</si>
  <si>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</si>
  <si>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</si>
  <si>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</si>
  <si>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</si>
  <si>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</si>
  <si>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</si>
  <si>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</si>
  <si>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</si>
  <si>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</si>
  <si>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</si>
  <si>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</si>
  <si>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</si>
  <si>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</si>
  <si>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</si>
  <si>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</si>
  <si>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</si>
  <si>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</si>
  <si>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</si>
  <si>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</si>
  <si>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</si>
  <si>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</si>
  <si>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</si>
  <si>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</si>
  <si>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</si>
  <si>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</si>
  <si>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</si>
  <si>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</si>
  <si>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</si>
  <si>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</si>
  <si>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</si>
  <si>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</si>
  <si>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</si>
  <si>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</si>
  <si>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</si>
  <si>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</si>
  <si>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</si>
  <si>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</si>
  <si>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</si>
  <si>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</si>
  <si>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</si>
  <si>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</si>
  <si>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</si>
  <si>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</si>
  <si>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</si>
  <si>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</si>
  <si>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</si>
  <si>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</si>
  <si>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</si>
  <si>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</si>
  <si>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</si>
  <si>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</si>
  <si>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</si>
  <si>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</si>
  <si>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</si>
  <si>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</si>
  <si>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</si>
  <si>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</si>
  <si>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</si>
  <si>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</si>
  <si>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</si>
  <si>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</si>
  <si>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</si>
  <si>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</si>
  <si>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</si>
  <si>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</si>
  <si>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</si>
  <si>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</si>
  <si>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</si>
  <si>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</si>
  <si>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</si>
  <si>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</si>
  <si>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</si>
  <si>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</si>
  <si>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</si>
  <si>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</si>
  <si>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</si>
  <si>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</si>
  <si>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</si>
  <si>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</si>
  <si>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</si>
  <si>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</si>
  <si>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</si>
  <si>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</si>
  <si>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</si>
  <si>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</si>
  <si>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</si>
  <si>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</si>
  <si>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</si>
  <si>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</si>
  <si>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</si>
  <si>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</si>
  <si>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</si>
  <si>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</si>
  <si>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</si>
  <si>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</si>
  <si>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</si>
  <si>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</si>
  <si>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</si>
  <si>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</si>
  <si>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</si>
  <si>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</si>
  <si>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</si>
  <si>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</si>
  <si>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</si>
  <si>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</si>
  <si>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</si>
  <si>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</si>
  <si>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</si>
  <si>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</si>
  <si>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</si>
  <si>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</si>
  <si>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</si>
  <si>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</si>
  <si>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</si>
  <si>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</si>
  <si>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</si>
  <si>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</si>
  <si>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</si>
  <si>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</si>
  <si>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</si>
  <si>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</si>
  <si>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</si>
  <si>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</si>
  <si>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</si>
  <si>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</si>
  <si>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</si>
  <si>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</si>
  <si>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</si>
  <si>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</si>
  <si>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</si>
  <si>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</si>
  <si>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</si>
  <si>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</si>
  <si>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</si>
  <si>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</si>
  <si>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</si>
  <si>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</si>
  <si>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</si>
  <si>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</si>
  <si>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</si>
  <si>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</si>
  <si>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</si>
  <si>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</si>
  <si>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</si>
  <si>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</si>
  <si>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</si>
  <si>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</si>
  <si>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</si>
  <si>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</si>
  <si>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</si>
  <si>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</si>
  <si>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</si>
  <si>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</si>
  <si>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</si>
  <si>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</si>
  <si>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</si>
  <si>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</si>
  <si>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</si>
  <si>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</si>
  <si>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</si>
  <si>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</si>
  <si>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</si>
  <si>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</si>
  <si>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</si>
  <si>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</si>
  <si>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</si>
  <si>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</si>
  <si>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</si>
  <si>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</si>
  <si>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</si>
  <si>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</si>
  <si>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</si>
  <si>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</si>
  <si>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</si>
  <si>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</si>
  <si>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</si>
  <si>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</si>
  <si>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</si>
  <si>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</si>
  <si>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</si>
  <si>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</si>
  <si>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</si>
  <si>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</si>
  <si>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</si>
  <si>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</si>
  <si>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</si>
  <si>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</si>
  <si>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</si>
  <si>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</si>
  <si>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</si>
  <si>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</si>
  <si>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</si>
  <si>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</si>
  <si>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</si>
  <si>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</si>
  <si>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</si>
  <si>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</si>
  <si>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</si>
  <si>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</si>
  <si>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</si>
  <si>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</si>
  <si>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</si>
  <si>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</si>
  <si>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</si>
  <si>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</si>
  <si>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</si>
  <si>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</si>
  <si>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</si>
  <si>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</si>
  <si>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</si>
  <si>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</si>
  <si>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</si>
  <si>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</si>
  <si>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</si>
  <si>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</si>
  <si>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</si>
  <si>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</si>
  <si>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</si>
  <si>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</si>
  <si>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</si>
  <si>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</si>
  <si>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</si>
  <si>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</si>
  <si>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</si>
  <si>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</si>
  <si>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</si>
  <si>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</si>
  <si>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</si>
  <si>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</si>
  <si>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</si>
  <si>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</si>
  <si>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</si>
  <si>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</si>
  <si>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</si>
  <si>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</si>
  <si>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</si>
  <si>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</si>
  <si>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</si>
  <si>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</si>
  <si>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</si>
  <si>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</si>
  <si>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</si>
  <si>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</si>
  <si>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</si>
  <si>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</si>
  <si>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</si>
  <si>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</si>
  <si>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</si>
  <si>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</si>
  <si>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</si>
  <si>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</si>
  <si>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</si>
  <si>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</si>
  <si>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</si>
  <si>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</si>
  <si>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</si>
  <si>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</si>
  <si>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</si>
  <si>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</si>
  <si>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</si>
  <si>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</si>
  <si>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</si>
  <si>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</si>
  <si>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</si>
  <si>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</si>
  <si>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</si>
  <si>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</si>
  <si>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</si>
  <si>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</si>
  <si>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</si>
  <si>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</si>
  <si>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</si>
  <si>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</si>
  <si>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</si>
  <si>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</si>
  <si>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</si>
  <si>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</si>
  <si>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</si>
  <si>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</si>
  <si>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</si>
  <si>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</si>
  <si>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</si>
  <si>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</si>
  <si>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</si>
  <si>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</si>
  <si>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</si>
  <si>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</si>
  <si>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</si>
  <si>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</si>
  <si>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</si>
  <si>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</si>
  <si>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</si>
  <si>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</si>
  <si>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</si>
  <si>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</si>
  <si>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</si>
  <si>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</si>
  <si>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</si>
  <si>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</si>
  <si>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</si>
  <si>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</si>
  <si>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</si>
  <si>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</si>
  <si>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</si>
  <si>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</si>
  <si>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</si>
  <si>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</si>
  <si>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</si>
  <si>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</si>
  <si>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</si>
  <si>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</si>
  <si>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</si>
  <si>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</si>
  <si>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</si>
  <si>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</si>
  <si>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</si>
  <si>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</si>
  <si>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</si>
  <si>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</si>
  <si>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</si>
  <si>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</si>
  <si>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</si>
  <si>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</si>
  <si>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</si>
  <si>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</si>
  <si>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</si>
  <si>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</si>
  <si>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</si>
  <si>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</si>
  <si>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</si>
  <si>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</si>
  <si>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</si>
  <si>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</si>
  <si>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</si>
  <si>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</si>
  <si>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</si>
  <si>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</si>
  <si>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</si>
  <si>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</si>
  <si>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</si>
  <si>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</si>
  <si>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</si>
  <si>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</si>
  <si>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</si>
  <si>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</si>
  <si>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</si>
  <si>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</si>
  <si>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</si>
  <si>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</si>
  <si>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</si>
  <si>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</si>
  <si>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</si>
  <si>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</si>
  <si>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</si>
  <si>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</si>
  <si>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</si>
  <si>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</si>
  <si>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</si>
  <si>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</si>
  <si>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</si>
  <si>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</si>
  <si>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</si>
  <si>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</si>
  <si>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</si>
  <si>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</si>
  <si>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</si>
  <si>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</si>
  <si>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</si>
  <si>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</si>
  <si>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</si>
  <si>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</si>
  <si>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</si>
  <si>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</si>
  <si>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</si>
  <si>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</si>
  <si>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</si>
  <si>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</si>
  <si>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</si>
  <si>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</si>
  <si>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</si>
  <si>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</si>
  <si>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</si>
  <si>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</si>
  <si>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</si>
  <si>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</si>
  <si>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</si>
  <si>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</si>
  <si>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</si>
  <si>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</si>
  <si>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</si>
  <si>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</si>
  <si>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</si>
  <si>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</si>
  <si>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</si>
  <si>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</si>
  <si>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</si>
  <si>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</si>
  <si>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</si>
  <si>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</si>
  <si>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</si>
  <si>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</si>
  <si>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</si>
  <si>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</si>
  <si>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</si>
  <si>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</si>
  <si>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</si>
  <si>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</si>
  <si>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</si>
  <si>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</si>
  <si>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</si>
  <si>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</si>
  <si>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</si>
  <si>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</si>
  <si>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</si>
  <si>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</si>
  <si>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</si>
  <si>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</si>
  <si>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</si>
  <si>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</si>
  <si>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</si>
  <si>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</si>
  <si>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</si>
  <si>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</si>
  <si>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</si>
  <si>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</si>
  <si>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</si>
  <si>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</si>
  <si>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</si>
  <si>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</si>
  <si>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</si>
  <si>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</si>
  <si>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</si>
  <si>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</si>
  <si>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</si>
  <si>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</si>
  <si>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</si>
  <si>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</si>
  <si>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</si>
  <si>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</si>
  <si>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</si>
  <si>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</si>
  <si>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</si>
  <si>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</si>
  <si>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</si>
  <si>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</si>
  <si>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</si>
  <si>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</si>
  <si>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</si>
  <si>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</si>
  <si>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</si>
  <si>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</si>
  <si>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</si>
  <si>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</si>
  <si>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</si>
  <si>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</si>
  <si>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</si>
  <si>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</si>
  <si>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</si>
  <si>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</si>
  <si>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</si>
  <si>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</si>
  <si>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</si>
  <si>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</si>
  <si>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</si>
  <si>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</si>
  <si>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</si>
  <si>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</si>
  <si>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</si>
  <si>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</si>
  <si>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</si>
  <si>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</si>
  <si>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</si>
  <si>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</si>
  <si>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</si>
  <si>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</si>
  <si>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</si>
  <si>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</si>
  <si>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</si>
  <si>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</si>
  <si>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</si>
  <si>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</si>
  <si>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</si>
  <si>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</si>
  <si>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</si>
  <si>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</si>
  <si>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</si>
  <si>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</si>
  <si>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</si>
  <si>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</si>
  <si>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</si>
  <si>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</si>
  <si>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</si>
  <si>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</si>
  <si>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</si>
  <si>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</si>
  <si>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</si>
  <si>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</si>
  <si>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</si>
  <si>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</si>
  <si>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</si>
  <si>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</si>
  <si>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</si>
  <si>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</si>
  <si>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</si>
  <si>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</si>
  <si>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</si>
  <si>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</si>
  <si>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</si>
  <si>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</si>
  <si>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</si>
  <si>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</si>
  <si>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</si>
  <si>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</si>
  <si>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</si>
  <si>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</si>
  <si>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</si>
  <si>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</si>
  <si>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</si>
  <si>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</si>
  <si>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</si>
  <si>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</si>
  <si>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</si>
  <si>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</si>
  <si>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</si>
  <si>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</si>
  <si>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</si>
  <si>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</si>
  <si>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</si>
  <si>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</si>
  <si>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</si>
  <si>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</si>
  <si>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</si>
  <si>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</si>
  <si>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</si>
  <si>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</si>
  <si>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</si>
  <si>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</si>
  <si>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</si>
  <si>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</si>
  <si>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</si>
  <si>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</si>
  <si>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</si>
  <si>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</si>
  <si>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</si>
  <si>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</si>
  <si>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</si>
  <si>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</si>
  <si>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</si>
  <si>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</si>
  <si>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</si>
  <si>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</si>
  <si>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</si>
  <si>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</si>
  <si>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</si>
  <si>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</si>
  <si>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</si>
  <si>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</si>
  <si>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</si>
  <si>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</si>
  <si>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</si>
  <si>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</si>
  <si>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</si>
  <si>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</si>
  <si>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</si>
  <si>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</si>
  <si>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</si>
  <si>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</si>
  <si>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</si>
  <si>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</si>
  <si>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</si>
  <si>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</si>
  <si>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</si>
  <si>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</si>
  <si>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</si>
  <si>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</si>
  <si>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</si>
  <si>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</si>
  <si>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</si>
  <si>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</si>
  <si>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</si>
  <si>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</si>
  <si>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</si>
  <si>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</si>
  <si>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</si>
  <si>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</si>
  <si>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</si>
  <si>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</si>
  <si>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</si>
  <si>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</si>
  <si>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</si>
  <si>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</si>
  <si>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</si>
  <si>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</si>
  <si>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</si>
  <si>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</si>
  <si>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</si>
  <si>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</si>
  <si>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</si>
  <si>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</si>
  <si>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</si>
  <si>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</si>
  <si>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</si>
  <si>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</si>
  <si>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</si>
  <si>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</si>
  <si>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</si>
  <si>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</si>
  <si>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</si>
  <si>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</si>
  <si>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</si>
  <si>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</si>
  <si>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</si>
  <si>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</si>
  <si>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</si>
  <si>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</si>
  <si>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</si>
  <si>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</si>
  <si>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</si>
  <si>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</si>
  <si>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</si>
  <si>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</si>
  <si>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</si>
  <si>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</si>
  <si>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</si>
  <si>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</si>
  <si>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</si>
  <si>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</si>
  <si>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</si>
  <si>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</si>
  <si>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</si>
  <si>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</si>
  <si>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</si>
  <si>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</si>
  <si>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</si>
  <si>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</si>
  <si>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</si>
  <si>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</si>
  <si>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</si>
  <si>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</si>
  <si>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</si>
  <si>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</si>
  <si>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</si>
  <si>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</si>
  <si>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</si>
  <si>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</si>
  <si>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</si>
  <si>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</si>
  <si>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</si>
  <si>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</si>
  <si>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</si>
  <si>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</si>
  <si>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</si>
  <si>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</si>
  <si>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</si>
  <si>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</si>
  <si>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</si>
  <si>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</si>
  <si>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</si>
  <si>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</si>
  <si>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</si>
  <si>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</si>
  <si>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</si>
  <si>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</si>
  <si>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</si>
  <si>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</si>
  <si>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</si>
  <si>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</si>
  <si>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</si>
  <si>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</si>
  <si>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</si>
  <si>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</si>
  <si>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</si>
  <si>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</si>
  <si>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</si>
  <si>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</si>
  <si>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</si>
  <si>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</si>
  <si>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</si>
  <si>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</si>
  <si>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</si>
  <si>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</si>
  <si>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</si>
  <si>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</si>
  <si>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</si>
  <si>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</si>
  <si>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</si>
  <si>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</si>
  <si>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</si>
  <si>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</si>
  <si>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</si>
  <si>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</si>
  <si>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</si>
  <si>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</si>
  <si>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</si>
  <si>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</si>
  <si>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</si>
  <si>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</si>
  <si>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</si>
  <si>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</si>
  <si>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</si>
  <si>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</si>
  <si>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</si>
  <si>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</si>
  <si>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</si>
  <si>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</si>
  <si>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</si>
  <si>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</si>
  <si>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</si>
  <si>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</si>
  <si>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</si>
  <si>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</si>
  <si>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</si>
  <si>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</si>
  <si>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</si>
  <si>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</si>
  <si>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</si>
  <si>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</si>
  <si>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</si>
  <si>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</si>
  <si>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</si>
  <si>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</si>
  <si>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</si>
  <si>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</si>
  <si>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</si>
  <si>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</si>
  <si>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</si>
  <si>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</si>
  <si>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</si>
  <si>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</si>
  <si>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</si>
  <si>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</si>
  <si>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</si>
  <si>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</si>
  <si>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</si>
  <si>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</si>
  <si>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</si>
  <si>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</si>
  <si>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</si>
  <si>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</si>
  <si>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</si>
  <si>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</si>
  <si>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</si>
  <si>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</si>
  <si>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</si>
  <si>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</si>
  <si>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</si>
  <si>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</si>
  <si>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</si>
  <si>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</si>
  <si>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</si>
  <si>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</si>
  <si>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</si>
  <si>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</si>
  <si>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</si>
  <si>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</si>
  <si>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</si>
  <si>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</si>
  <si>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</si>
  <si>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</si>
  <si>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</si>
  <si>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</si>
  <si>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</si>
  <si>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</si>
  <si>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</si>
  <si>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</si>
  <si>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</si>
  <si>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</si>
  <si>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</si>
  <si>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</si>
  <si>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</si>
  <si>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</si>
  <si>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</si>
  <si>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</si>
  <si>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</si>
  <si>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</si>
  <si>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</si>
  <si>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</si>
  <si>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</si>
  <si>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</si>
  <si>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</si>
  <si>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</si>
  <si>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</si>
  <si>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</si>
  <si>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</si>
  <si>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</si>
  <si>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</si>
  <si>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</si>
  <si>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</si>
  <si>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</si>
  <si>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</si>
  <si>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</si>
  <si>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</si>
  <si>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</si>
  <si>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</si>
  <si>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</si>
  <si>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</si>
  <si>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</si>
  <si>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</si>
  <si>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</si>
  <si>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</si>
  <si>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</si>
  <si>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</si>
  <si>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</si>
  <si>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</si>
  <si>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</si>
  <si>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</si>
  <si>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</si>
  <si>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</si>
  <si>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</si>
  <si>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</si>
  <si>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</si>
  <si>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</si>
  <si>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</si>
  <si>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</si>
  <si>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</si>
  <si>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</si>
  <si>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</si>
  <si>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</si>
  <si>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</si>
  <si>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</si>
  <si>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</si>
  <si>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</si>
  <si>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</si>
  <si>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</si>
  <si>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</si>
  <si>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</si>
  <si>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</si>
  <si>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</si>
  <si>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</si>
  <si>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</si>
  <si>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</si>
  <si>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</si>
  <si>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</si>
  <si>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</si>
  <si>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</si>
  <si>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</si>
  <si>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</si>
  <si>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</si>
  <si>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</si>
  <si>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</si>
  <si>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</si>
  <si>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</si>
  <si>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</si>
  <si>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</si>
  <si>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</si>
  <si>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</si>
  <si>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</si>
  <si>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</si>
  <si>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</si>
  <si>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</si>
  <si>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</si>
  <si>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</si>
  <si>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</si>
  <si>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</si>
  <si>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</si>
  <si>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</si>
  <si>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</si>
  <si>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</si>
  <si>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</si>
  <si>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</si>
  <si>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</si>
  <si>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</si>
  <si>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</si>
  <si>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</si>
  <si>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</si>
  <si>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</si>
  <si>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</si>
  <si>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</si>
  <si>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</si>
  <si>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</si>
  <si>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</si>
  <si>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</si>
  <si>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</si>
  <si>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</si>
  <si>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</si>
  <si>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</si>
  <si>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</si>
  <si>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</si>
  <si>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</si>
  <si>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</si>
  <si>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</si>
  <si>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</si>
  <si>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</si>
  <si>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</si>
  <si>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</si>
  <si>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</si>
  <si>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</si>
  <si>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</si>
  <si>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</si>
  <si>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</si>
  <si>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</si>
  <si>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</si>
  <si>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</si>
  <si>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</si>
  <si>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</si>
  <si>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</si>
  <si>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</si>
  <si>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</si>
  <si>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</si>
  <si>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</si>
  <si>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</si>
  <si>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</si>
  <si>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</si>
  <si>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</si>
  <si>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</si>
  <si>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</si>
  <si>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</si>
  <si>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</si>
  <si>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</si>
  <si>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</si>
  <si>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</si>
  <si>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</si>
  <si>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</si>
  <si>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</si>
  <si>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</si>
  <si>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</si>
  <si>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</si>
  <si>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</si>
  <si>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</si>
  <si>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</si>
  <si>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</si>
  <si>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</si>
  <si>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</si>
  <si>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</si>
  <si>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</si>
  <si>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</si>
  <si>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</si>
  <si>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</si>
  <si>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</si>
  <si>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</si>
  <si>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</si>
  <si>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</si>
  <si>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</si>
  <si>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</si>
  <si>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</si>
  <si>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</si>
  <si>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</si>
  <si>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</si>
  <si>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</si>
  <si>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</si>
  <si>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</si>
  <si>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</si>
  <si>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</si>
  <si>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</si>
  <si>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</si>
  <si>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</si>
  <si>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</si>
  <si>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</si>
  <si>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</si>
  <si>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</si>
  <si>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</si>
  <si>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</si>
  <si>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</si>
  <si>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</si>
  <si>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</si>
  <si>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</si>
  <si>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</si>
  <si>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</si>
  <si>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</si>
  <si>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</si>
  <si>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</si>
  <si>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</si>
  <si>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</si>
  <si>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</si>
  <si>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</si>
  <si>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</si>
  <si>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</si>
  <si>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</si>
  <si>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</si>
  <si>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</si>
  <si>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</si>
  <si>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</si>
  <si>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</si>
  <si>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</si>
  <si>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</si>
  <si>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</si>
  <si>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</si>
  <si>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</si>
  <si>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</si>
  <si>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</si>
  <si>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</si>
  <si>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</si>
  <si>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</si>
  <si>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</si>
  <si>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</si>
  <si>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</si>
  <si>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</si>
  <si>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</si>
  <si>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</si>
  <si>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</si>
  <si>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</si>
  <si>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</si>
  <si>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</si>
  <si>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</si>
  <si>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</si>
  <si>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</si>
  <si>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</si>
  <si>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</si>
  <si>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</si>
  <si>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</si>
  <si>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</si>
  <si>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</si>
  <si>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</si>
  <si>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</si>
  <si>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</si>
  <si>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</si>
  <si>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</si>
  <si>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</si>
  <si>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</si>
  <si>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</si>
  <si>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</si>
  <si>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</si>
  <si>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</si>
  <si>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</si>
  <si>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</si>
  <si>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</si>
  <si>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</si>
  <si>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</si>
  <si>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</si>
  <si>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</si>
  <si>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</si>
  <si>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</si>
  <si>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</si>
  <si>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</si>
  <si>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</si>
  <si>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</si>
  <si>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</si>
  <si>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</si>
  <si>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</si>
  <si>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</si>
  <si>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</si>
  <si>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</si>
  <si>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</si>
  <si>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</si>
  <si>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</si>
  <si>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</si>
  <si>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</si>
  <si>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</si>
  <si>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</si>
  <si>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</si>
  <si>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</si>
  <si>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</si>
  <si>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</si>
  <si>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</si>
  <si>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</si>
  <si>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</si>
  <si>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</si>
  <si>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</si>
  <si>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</si>
  <si>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</si>
  <si>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</si>
  <si>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</si>
  <si>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</si>
  <si>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</si>
  <si>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</si>
  <si>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</si>
  <si>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</si>
  <si>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</si>
  <si>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</si>
  <si>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</si>
  <si>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</si>
  <si>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</si>
  <si>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</si>
  <si>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</si>
  <si>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</si>
  <si>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</si>
  <si>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</si>
  <si>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</si>
  <si>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</si>
  <si>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</si>
  <si>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</si>
  <si>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</si>
  <si>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</si>
  <si>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</si>
  <si>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</si>
  <si>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</si>
  <si>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</si>
  <si>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</si>
  <si>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</si>
  <si>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</si>
  <si>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</si>
  <si>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</si>
  <si>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</si>
  <si>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</si>
  <si>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</si>
  <si>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</si>
  <si>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</si>
  <si>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</si>
  <si>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</si>
  <si>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</si>
  <si>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</si>
  <si>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</si>
  <si>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</si>
  <si>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</si>
  <si>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</si>
  <si>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</si>
  <si>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</si>
  <si>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</si>
  <si>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</si>
  <si>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</si>
  <si>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</si>
  <si>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</si>
  <si>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</si>
  <si>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</si>
  <si>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</si>
  <si>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</si>
  <si>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</si>
  <si>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</si>
  <si>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</si>
  <si>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</si>
  <si>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</si>
  <si>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</si>
  <si>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</si>
  <si>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</si>
  <si>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</si>
  <si>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</si>
  <si>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</si>
  <si>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</si>
  <si>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</si>
  <si>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</si>
  <si>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</si>
  <si>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</si>
  <si>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</si>
  <si>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</si>
  <si>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</si>
  <si>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</si>
  <si>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</si>
  <si>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</si>
  <si>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</si>
  <si>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</si>
  <si>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</si>
  <si>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</si>
  <si>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</si>
  <si>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</si>
  <si>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</si>
  <si>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</si>
  <si>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</si>
  <si>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</si>
  <si>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</si>
  <si>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</si>
  <si>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</si>
  <si>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</si>
  <si>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</si>
  <si>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</si>
  <si>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</si>
  <si>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</si>
  <si>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</si>
  <si>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</si>
  <si>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</si>
  <si>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</si>
  <si>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</si>
  <si>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</si>
  <si>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</si>
  <si>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</si>
  <si>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</si>
  <si>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</si>
  <si>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</si>
  <si>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</si>
  <si>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</si>
  <si>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</si>
  <si>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</si>
  <si>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</si>
  <si>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</si>
  <si>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</si>
  <si>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</si>
  <si>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</si>
  <si>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</si>
  <si>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</si>
  <si>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</si>
  <si>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</si>
  <si>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</si>
  <si>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</si>
  <si>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</si>
  <si>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</si>
  <si>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</si>
  <si>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</si>
  <si>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</si>
  <si>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</si>
  <si>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</si>
  <si>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</si>
  <si>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</si>
  <si>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</si>
  <si>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</si>
  <si>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</si>
  <si>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</si>
  <si>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</si>
  <si>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</si>
  <si>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</si>
  <si>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</si>
  <si>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</si>
  <si>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</si>
  <si>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</si>
  <si>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</si>
  <si>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</si>
  <si>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</si>
  <si>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</si>
  <si>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</si>
  <si>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</si>
  <si>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</si>
  <si>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</si>
  <si>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</si>
  <si>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</si>
  <si>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</si>
  <si>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</si>
  <si>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</si>
  <si>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</si>
  <si>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</si>
  <si>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</si>
  <si>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</si>
  <si>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</si>
  <si>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</si>
  <si>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</si>
  <si>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</si>
  <si>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</si>
  <si>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</si>
  <si>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</si>
  <si>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</si>
  <si>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</si>
  <si>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</si>
  <si>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</si>
  <si>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</si>
  <si>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</si>
  <si>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</si>
  <si>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</si>
  <si>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</si>
  <si>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</si>
  <si>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</si>
  <si>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</si>
  <si>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</si>
  <si>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</si>
  <si>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</si>
  <si>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</si>
  <si>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</si>
  <si>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</si>
  <si>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</si>
  <si>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</si>
  <si>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</si>
  <si>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</si>
  <si>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</si>
  <si>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</si>
  <si>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</si>
  <si>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</si>
  <si>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</si>
  <si>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</si>
  <si>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</si>
  <si>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</si>
  <si>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</si>
  <si>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</si>
  <si>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</si>
  <si>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</si>
  <si>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</si>
  <si>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</si>
  <si>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</si>
  <si>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</si>
  <si>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</si>
  <si>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</si>
  <si>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</si>
  <si>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</si>
  <si>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</si>
  <si>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</si>
  <si>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</si>
  <si>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</si>
  <si>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</si>
  <si>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</si>
  <si>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</si>
  <si>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</si>
  <si>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</si>
  <si>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</si>
  <si>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</si>
  <si>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</si>
  <si>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</si>
  <si>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</si>
  <si>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</si>
  <si>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</si>
  <si>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</si>
  <si>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</si>
  <si>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</si>
  <si>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</si>
  <si>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</si>
  <si>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</si>
  <si>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</si>
  <si>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</si>
  <si>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</si>
  <si>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</si>
  <si>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</si>
  <si>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</si>
  <si>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</si>
  <si>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</si>
  <si>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</si>
  <si>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</si>
  <si>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</si>
  <si>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</si>
  <si>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</si>
  <si>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</si>
  <si>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</si>
  <si>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</si>
  <si>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</si>
  <si>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</si>
  <si>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</si>
  <si>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</si>
  <si>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</si>
  <si>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</si>
  <si>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</si>
  <si>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</si>
  <si>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</si>
  <si>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</si>
  <si>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</si>
  <si>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</si>
  <si>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</si>
  <si>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</si>
  <si>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</si>
  <si>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</si>
  <si>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</si>
  <si>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</si>
  <si>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</si>
  <si>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</si>
  <si>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</si>
  <si>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</si>
  <si>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</si>
  <si>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</si>
  <si>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</si>
  <si>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</si>
  <si>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</si>
  <si>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</si>
  <si>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</si>
  <si>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</si>
  <si>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</si>
  <si>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</si>
  <si>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</si>
  <si>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</si>
  <si>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</si>
  <si>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</si>
  <si>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</si>
  <si>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</si>
  <si>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</si>
  <si>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</si>
  <si>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</si>
  <si>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</si>
  <si>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</si>
  <si>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</si>
  <si>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</si>
  <si>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</si>
  <si>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</si>
  <si>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</si>
  <si>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</si>
  <si>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</si>
  <si>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</si>
  <si>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</si>
  <si>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</si>
  <si>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</si>
  <si>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</si>
  <si>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</si>
  <si>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</si>
  <si>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</si>
  <si>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</si>
  <si>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</si>
  <si>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</si>
  <si>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</si>
  <si>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</si>
  <si>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</si>
  <si>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</si>
  <si>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</si>
  <si>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</si>
  <si>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</si>
  <si>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</si>
  <si>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</si>
  <si>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</si>
  <si>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</si>
  <si>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</si>
  <si>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</si>
  <si>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</si>
  <si>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</si>
  <si>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</si>
  <si>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</si>
  <si>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</si>
  <si>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</si>
  <si>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</si>
  <si>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</si>
  <si>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</si>
  <si>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</si>
  <si>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</si>
  <si>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</si>
  <si>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</si>
  <si>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</si>
  <si>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</si>
  <si>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</si>
  <si>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</si>
  <si>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</si>
  <si>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</si>
  <si>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</si>
  <si>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</si>
  <si>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</si>
  <si>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</si>
  <si>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</si>
  <si>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</si>
  <si>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</si>
  <si>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</si>
  <si>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</si>
  <si>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</si>
  <si>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</si>
  <si>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</si>
  <si>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</si>
  <si>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</si>
  <si>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</si>
  <si>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</si>
  <si>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</si>
  <si>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</si>
  <si>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</si>
  <si>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</si>
  <si>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</si>
  <si>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</si>
  <si>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</si>
  <si>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</si>
  <si>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</si>
  <si>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</si>
  <si>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</si>
  <si>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</si>
  <si>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</si>
  <si>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</si>
  <si>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</si>
  <si>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</si>
  <si>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</si>
  <si>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</si>
  <si>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</si>
  <si>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</si>
  <si>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</si>
  <si>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</si>
  <si>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</si>
  <si>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</si>
  <si>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</si>
  <si>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</si>
  <si>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</si>
  <si>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</si>
  <si>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</si>
  <si>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</si>
  <si>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</si>
  <si>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</si>
  <si>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</si>
  <si>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</si>
  <si>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</si>
  <si>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</si>
  <si>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</si>
  <si>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</si>
  <si>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</si>
  <si>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</si>
  <si>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</si>
  <si>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</si>
  <si>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</si>
  <si>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</si>
  <si>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</si>
  <si>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</si>
  <si>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</si>
  <si>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</si>
  <si>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</si>
  <si>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</si>
  <si>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</si>
  <si>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</si>
  <si>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</si>
  <si>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</si>
  <si>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</si>
  <si>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</si>
  <si>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</si>
  <si>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</si>
  <si>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</si>
  <si>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</si>
  <si>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</si>
  <si>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</si>
  <si>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</si>
  <si>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</si>
  <si>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</si>
  <si>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</si>
  <si>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</si>
  <si>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</si>
  <si>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</si>
  <si>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</si>
  <si>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</si>
  <si>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</si>
  <si>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</si>
  <si>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</si>
  <si>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</si>
  <si>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</si>
  <si>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</si>
  <si>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</si>
  <si>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</si>
  <si>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</si>
  <si>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</si>
  <si>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</si>
  <si>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</si>
  <si>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</si>
  <si>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</si>
  <si>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</si>
  <si>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</si>
  <si>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</si>
  <si>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</si>
  <si>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</si>
  <si>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</si>
  <si>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</si>
  <si>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</si>
  <si>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</si>
  <si>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</si>
  <si>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</si>
  <si>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</si>
  <si>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</si>
  <si>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</si>
  <si>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</si>
  <si>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</si>
  <si>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</si>
  <si>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</si>
  <si>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</si>
  <si>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</si>
  <si>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</si>
  <si>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</si>
  <si>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</si>
  <si>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</si>
  <si>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</si>
  <si>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</si>
  <si>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</si>
  <si>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</si>
  <si>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</si>
  <si>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</si>
  <si>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</si>
  <si>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</si>
  <si>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</si>
  <si>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</si>
  <si>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</si>
  <si>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</si>
  <si>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</si>
  <si>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</si>
  <si>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</si>
  <si>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</si>
  <si>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</si>
  <si>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</si>
  <si>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</si>
  <si>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</si>
  <si>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</si>
  <si>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</si>
  <si>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</si>
  <si>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</si>
  <si>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</si>
  <si>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</si>
  <si>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</si>
  <si>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</si>
  <si>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</si>
  <si>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</si>
  <si>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</si>
  <si>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</si>
  <si>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</si>
  <si>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</si>
  <si>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</si>
  <si>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</si>
  <si>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</si>
  <si>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</si>
  <si>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</si>
  <si>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</si>
  <si>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</si>
  <si>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</si>
  <si>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</si>
  <si>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</si>
  <si>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</si>
  <si>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</si>
  <si>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</si>
  <si>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</si>
  <si>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</si>
  <si>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</si>
  <si>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</si>
  <si>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</si>
  <si>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</si>
  <si>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</si>
  <si>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</si>
  <si>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</si>
  <si>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</si>
  <si>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</si>
  <si>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</si>
  <si>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</si>
  <si>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</si>
  <si>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</si>
  <si>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</si>
  <si>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</si>
  <si>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</si>
  <si>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</si>
  <si>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</si>
  <si>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</si>
  <si>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</si>
  <si>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</si>
  <si>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</si>
  <si>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</si>
  <si>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</si>
  <si>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</si>
  <si>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</si>
  <si>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</si>
  <si>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</si>
  <si>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</si>
  <si>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</si>
  <si>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</si>
  <si>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</si>
  <si>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</si>
  <si>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</si>
  <si>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</si>
  <si>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</si>
  <si>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</si>
  <si>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</si>
  <si>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</si>
  <si>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</si>
  <si>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</si>
  <si>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</si>
  <si>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</si>
  <si>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</si>
  <si>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</si>
  <si>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</si>
  <si>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</si>
  <si>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</si>
  <si>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</si>
  <si>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</si>
  <si>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</si>
  <si>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</si>
  <si>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</si>
  <si>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</si>
  <si>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</si>
  <si>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</si>
  <si>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</si>
  <si>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</si>
  <si>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</si>
  <si>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</si>
  <si>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</si>
  <si>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</si>
  <si>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</si>
  <si>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</si>
  <si>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ARRANGER &amp; DEALER</t>
  </si>
  <si>
    <t>EXCHANGE AGENT</t>
  </si>
  <si>
    <t>CASH MANAGER</t>
  </si>
  <si>
    <t>RATING AGENCY</t>
  </si>
  <si>
    <t>Standard &amp; Poor's (CB)</t>
  </si>
  <si>
    <t>COVER POOL MONITOR</t>
  </si>
  <si>
    <t>Ernst &amp; Young Accountants LLP</t>
  </si>
  <si>
    <t>Fitch Ratings (CB)</t>
  </si>
  <si>
    <t>REGISTERED &amp; PRINCIPAL OFFICE OF THE CBC</t>
  </si>
  <si>
    <t>ING SB Covered Bond Company B.V.</t>
  </si>
  <si>
    <t>US PAYING AGENT</t>
  </si>
  <si>
    <t>Deutsche Bank Trust Company Americas</t>
  </si>
  <si>
    <t>PRINCIPAL PAYING &amp; TRANSFER AGENT</t>
  </si>
  <si>
    <t>Deutsche Bank AG, London Branch</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</si>
  <si>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</si>
  <si>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</si>
  <si>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</si>
  <si>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</si>
  <si>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</si>
  <si>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</si>
  <si>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</si>
  <si>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</si>
  <si>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</si>
  <si>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</si>
  <si>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</si>
  <si>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</si>
  <si>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</si>
  <si>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</si>
  <si>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</si>
  <si>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</si>
  <si>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</si>
  <si>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</si>
  <si>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</si>
  <si>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</si>
  <si>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</si>
  <si>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</si>
  <si>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</si>
  <si>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</si>
  <si>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</si>
  <si>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</si>
  <si>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</si>
  <si>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</si>
  <si>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</si>
  <si>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</si>
  <si>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</si>
  <si>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</si>
  <si>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</si>
  <si>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</si>
  <si>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</si>
  <si>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</si>
  <si>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</si>
  <si>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</si>
  <si>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</si>
  <si>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</si>
  <si>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</si>
  <si>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</si>
  <si>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</si>
  <si>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</si>
  <si>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</si>
  <si>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</si>
  <si>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</si>
  <si>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</si>
  <si>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</si>
  <si>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</si>
  <si>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</si>
  <si>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</si>
  <si>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</si>
  <si>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</si>
  <si>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</si>
  <si>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</si>
  <si>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</si>
  <si>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</si>
  <si>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</si>
  <si>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</si>
  <si>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</si>
  <si>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</si>
  <si>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</si>
  <si>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</si>
  <si>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</si>
  <si>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</si>
  <si>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</si>
  <si>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</si>
  <si>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</si>
  <si>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</si>
  <si>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</si>
  <si>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</si>
  <si>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</si>
  <si>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</si>
  <si>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</si>
  <si>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</si>
  <si>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</si>
  <si>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New Building</t>
  </si>
  <si>
    <t>Existing Building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</si>
  <si>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</si>
  <si>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</si>
  <si>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</si>
  <si>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</si>
  <si>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</si>
  <si>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</si>
  <si>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</si>
  <si>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</si>
  <si>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</si>
  <si>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</si>
  <si>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</si>
  <si>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</si>
  <si>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</si>
  <si>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</si>
  <si>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</si>
  <si>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</si>
  <si>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</si>
  <si>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</si>
  <si>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</si>
  <si>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</si>
  <si>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</si>
  <si>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</si>
  <si>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</si>
  <si>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</si>
  <si>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</si>
  <si>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</si>
  <si>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</si>
  <si>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</si>
  <si>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</si>
  <si>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</si>
  <si>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</si>
  <si>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22/04/2024</t>
  </si>
  <si>
    <t>Cut-off Date: 31/03/2024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</si>
</sst>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3090</v>
      </c>
      <c r="G9" s="6"/>
      <c r="H9" s="6"/>
      <c r="I9" s="6"/>
      <c r="J9" s="7"/>
    </row>
    <row r="10" ht="21">
      <c r="B10" s="5"/>
      <c r="C10" s="6"/>
      <c r="D10" s="6"/>
      <c r="E10" s="6"/>
      <c r="F10" s="12" t="s">
        <v>3091</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45382</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5707.9346852</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0.2184299300444444</v>
      </c>
      <c r="E45" s="130"/>
      <c r="F45" s="153">
        <v>0.0284</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1207.9346851999999</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5707.9346852</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5707.9346852</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13.11727382</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7.049327</v>
      </c>
      <c r="D70" s="133" t="s">
        <v>1148</v>
      </c>
      <c r="E70" s="47"/>
      <c r="F70" s="140">
        <f>IF($C$77=0,"",IF(C70="[for completion]","",C70/$C$77))</f>
        <v>0.0012350048474564874</v>
      </c>
      <c r="G70" s="140" t="str">
        <f>IF($D$66="ND2","ND2",IF(OR(D70="ND2",D70=""),"",D70/$D$77))</f>
        <v>ND2</v>
      </c>
      <c r="H70" s="49"/>
      <c r="L70" s="49"/>
      <c r="M70" s="49"/>
      <c r="N70" s="81"/>
    </row>
    <row r="71">
      <c r="A71" s="51" t="s">
        <v>107</v>
      </c>
      <c r="B71" s="47" t="s">
        <v>1460</v>
      </c>
      <c r="C71" s="133">
        <v>19.717179</v>
      </c>
      <c r="D71" s="133" t="s">
        <v>1148</v>
      </c>
      <c r="E71" s="47"/>
      <c r="F71" s="140">
        <f>IF($C$77=0,"",IF(C71="[for completion]","",C71/$C$77))</f>
        <v>0.0034543455911702292</v>
      </c>
      <c r="G71" s="140" t="str">
        <f>IF($D$66="ND2","ND2",IF(OR(D71="ND2",D71=""),"",D71/$D$77))</f>
        <v>ND2</v>
      </c>
      <c r="H71" s="49"/>
      <c r="L71" s="49"/>
      <c r="M71" s="49"/>
      <c r="N71" s="81"/>
    </row>
    <row r="72">
      <c r="A72" s="51" t="s">
        <v>108</v>
      </c>
      <c r="B72" s="47" t="s">
        <v>1461</v>
      </c>
      <c r="C72" s="133">
        <v>31.497947</v>
      </c>
      <c r="D72" s="133" t="s">
        <v>1148</v>
      </c>
      <c r="E72" s="47"/>
      <c r="F72" s="140">
        <f>IF($C$77=0,"",IF(C72="[for completion]","",C72/$C$77))</f>
        <v>0.005518273904718497</v>
      </c>
      <c r="G72" s="140" t="str">
        <f>IF($D$66="ND2","ND2",IF(OR(D72="ND2",D72=""),"",D72/$D$77))</f>
        <v>ND2</v>
      </c>
      <c r="H72" s="49"/>
      <c r="L72" s="49"/>
      <c r="M72" s="49"/>
      <c r="N72" s="81"/>
    </row>
    <row r="73">
      <c r="A73" s="51" t="s">
        <v>109</v>
      </c>
      <c r="B73" s="47" t="s">
        <v>1462</v>
      </c>
      <c r="C73" s="133">
        <v>48.464086</v>
      </c>
      <c r="D73" s="133" t="s">
        <v>1148</v>
      </c>
      <c r="E73" s="47"/>
      <c r="F73" s="140">
        <f>IF($C$77=0,"",IF(C73="[for completion]","",C73/$C$77))</f>
        <v>0.00849065182215949</v>
      </c>
      <c r="G73" s="140" t="str">
        <f>IF($D$66="ND2","ND2",IF(OR(D73="ND2",D73=""),"",D73/$D$77))</f>
        <v>ND2</v>
      </c>
      <c r="H73" s="49"/>
      <c r="L73" s="49"/>
      <c r="M73" s="49"/>
      <c r="N73" s="81"/>
    </row>
    <row r="74">
      <c r="A74" s="51" t="s">
        <v>110</v>
      </c>
      <c r="B74" s="47" t="s">
        <v>1463</v>
      </c>
      <c r="C74" s="133">
        <v>70.690399</v>
      </c>
      <c r="D74" s="133" t="s">
        <v>1148</v>
      </c>
      <c r="E74" s="47"/>
      <c r="F74" s="140">
        <f>IF($C$77=0,"",IF(C74="[for completion]","",C74/$C$77))</f>
        <v>0.012384584433894645</v>
      </c>
      <c r="G74" s="140" t="str">
        <f>IF($D$66="ND2","ND2",IF(OR(D74="ND2",D74=""),"",D74/$D$77))</f>
        <v>ND2</v>
      </c>
      <c r="H74" s="49"/>
      <c r="L74" s="49"/>
      <c r="M74" s="49"/>
      <c r="N74" s="81"/>
    </row>
    <row r="75">
      <c r="A75" s="51" t="s">
        <v>111</v>
      </c>
      <c r="B75" s="47" t="s">
        <v>1464</v>
      </c>
      <c r="C75" s="133">
        <v>936.316808</v>
      </c>
      <c r="D75" s="133" t="s">
        <v>1148</v>
      </c>
      <c r="E75" s="47"/>
      <c r="F75" s="140">
        <f>IF($C$77=0,"",IF(C75="[for completion]","",C75/$C$77))</f>
        <v>0.16403775802072812</v>
      </c>
      <c r="G75" s="140" t="str">
        <f>IF($D$66="ND2","ND2",IF(OR(D75="ND2",D75=""),"",D75/$D$77))</f>
        <v>ND2</v>
      </c>
      <c r="H75" s="49"/>
      <c r="L75" s="49"/>
      <c r="M75" s="49"/>
      <c r="N75" s="81"/>
    </row>
    <row r="76">
      <c r="A76" s="51" t="s">
        <v>112</v>
      </c>
      <c r="B76" s="47" t="s">
        <v>1465</v>
      </c>
      <c r="C76" s="133">
        <v>4594.198935</v>
      </c>
      <c r="D76" s="133" t="s">
        <v>1148</v>
      </c>
      <c r="E76" s="47"/>
      <c r="F76" s="140">
        <f>IF($C$77=0,"",IF(C76="[for completion]","",C76/$C$77))</f>
        <v>0.8048793813798725</v>
      </c>
      <c r="G76" s="140" t="str">
        <f>IF($D$66="ND2","ND2",IF(OR(D76="ND2",D76=""),"",D76/$D$77))</f>
        <v>ND2</v>
      </c>
      <c r="H76" s="49"/>
      <c r="L76" s="49"/>
      <c r="M76" s="49"/>
      <c r="N76" s="81"/>
    </row>
    <row r="77">
      <c r="A77" s="51" t="s">
        <v>113</v>
      </c>
      <c r="B77" s="85" t="s">
        <v>92</v>
      </c>
      <c r="C77" s="135">
        <f>SUM(C70:C76)</f>
        <v>5707.934681000001</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2.634013</v>
      </c>
      <c r="D79" s="135" t="s">
        <v>1148</v>
      </c>
      <c r="E79" s="68"/>
      <c r="F79" s="140">
        <f>IF($C$77=0,"",IF(C79="","",C79/$C$77))</f>
        <v>0.00046146516160527163</v>
      </c>
      <c r="G79" s="140" t="str">
        <f>IF($D$66="ND2","ND2",IF(OR(D79="ND2",D79=""),"",D79/$D$77))</f>
        <v>ND2</v>
      </c>
      <c r="H79" s="49"/>
      <c r="L79" s="49"/>
      <c r="M79" s="49"/>
      <c r="N79" s="81"/>
    </row>
    <row r="80" outlineLevel="1">
      <c r="A80" s="51" t="s">
        <v>118</v>
      </c>
      <c r="B80" s="86" t="s">
        <v>119</v>
      </c>
      <c r="C80" s="135">
        <v>4.415313</v>
      </c>
      <c r="D80" s="135" t="s">
        <v>1148</v>
      </c>
      <c r="E80" s="68"/>
      <c r="F80" s="140">
        <f>IF($C$77=0,"",IF(C80="","",C80/$C$77))</f>
        <v>0.000773539510656499</v>
      </c>
      <c r="G80" s="140" t="str">
        <f>IF($D$66="ND2","ND2",IF(OR(D80="ND2",D80=""),"",D80/$D$77))</f>
        <v>ND2</v>
      </c>
      <c r="H80" s="49"/>
      <c r="L80" s="49"/>
      <c r="M80" s="49"/>
      <c r="N80" s="81"/>
    </row>
    <row r="81" outlineLevel="1">
      <c r="A81" s="51" t="s">
        <v>120</v>
      </c>
      <c r="B81" s="86" t="s">
        <v>121</v>
      </c>
      <c r="C81" s="135">
        <v>8.69466</v>
      </c>
      <c r="D81" s="135" t="s">
        <v>1148</v>
      </c>
      <c r="E81" s="68"/>
      <c r="F81" s="140">
        <f>IF($C$77=0,"",IF(C81="","",C81/$C$77))</f>
        <v>0.0015232584964473947</v>
      </c>
      <c r="G81" s="140" t="str">
        <f>IF($D$66="ND2","ND2",IF(OR(D81="ND2",D81=""),"",D81/$D$77))</f>
        <v>ND2</v>
      </c>
      <c r="H81" s="49"/>
      <c r="L81" s="49"/>
      <c r="M81" s="49"/>
      <c r="N81" s="81"/>
    </row>
    <row r="82" outlineLevel="1">
      <c r="A82" s="51" t="s">
        <v>122</v>
      </c>
      <c r="B82" s="86" t="s">
        <v>123</v>
      </c>
      <c r="C82" s="135">
        <v>11.022518</v>
      </c>
      <c r="D82" s="135" t="s">
        <v>1148</v>
      </c>
      <c r="E82" s="68"/>
      <c r="F82" s="140">
        <f>IF($C$77=0,"",IF(C82="","",C82/$C$77))</f>
        <v>0.0019310869195281175</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1.8611</v>
      </c>
      <c r="D89" s="137">
        <v>2.8611</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c r="D93" s="133" t="s">
        <v>1148</v>
      </c>
      <c r="E93" s="47"/>
      <c r="F93" s="140" t="str">
        <f>IF($C$100=0,"",IF(C93="[for completion]","",IF(C93="","",C93/$C$100)))</f>
        <v/>
      </c>
      <c r="G93" s="140" t="str">
        <f>IF($D$100=0,"",IF(D93="[Mark as ND1 if not relevant]","",IF(D93="","",D93/$D$100)))</f>
        <v/>
      </c>
      <c r="H93" s="49"/>
      <c r="L93" s="49"/>
      <c r="M93" s="49"/>
      <c r="N93" s="81"/>
    </row>
    <row r="94">
      <c r="A94" s="51" t="s">
        <v>135</v>
      </c>
      <c r="B94" s="47" t="s">
        <v>1460</v>
      </c>
      <c r="C94" s="133">
        <v>3000</v>
      </c>
      <c r="D94" s="133" t="s">
        <v>1148</v>
      </c>
      <c r="E94" s="47"/>
      <c r="F94" s="140">
        <f>IF($C$100=0,"",IF(C94="[for completion]","",IF(C94="","",C94/$C$100)))</f>
        <v>0.6666666666666666</v>
      </c>
      <c r="G94" s="140" t="str">
        <f>IF($D$100=0,"",IF(D94="[Mark as ND1 if not relevant]","",IF(D94="","",D94/$D$100)))</f>
        <v/>
      </c>
      <c r="H94" s="49"/>
      <c r="L94" s="49"/>
      <c r="M94" s="49"/>
      <c r="N94" s="81"/>
    </row>
    <row r="95">
      <c r="A95" s="51" t="s">
        <v>136</v>
      </c>
      <c r="B95" s="47" t="s">
        <v>1461</v>
      </c>
      <c r="C95" s="133">
        <v>1500</v>
      </c>
      <c r="D95" s="133" t="s">
        <v>1148</v>
      </c>
      <c r="E95" s="47"/>
      <c r="F95" s="140">
        <f>IF($C$100=0,"",IF(C95="[for completion]","",IF(C95="","",C95/$C$100)))</f>
        <v>0.3333333333333333</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c r="D103" s="135" t="s">
        <v>1148</v>
      </c>
      <c r="E103" s="68"/>
      <c r="F103" s="140" t="str">
        <f>IF($C$100=0,"",IF(C103="","",IF(C103="","",C103/$C$100)))</f>
        <v/>
      </c>
      <c r="G103" s="140" t="str">
        <f>IF($D$100=0,"",IF(D103="","",IF(D103="","",D103/$D$100)))</f>
        <v/>
      </c>
      <c r="H103" s="49"/>
      <c r="L103" s="49"/>
      <c r="M103" s="49"/>
    </row>
    <row r="104" outlineLevel="1">
      <c r="A104" s="51" t="s">
        <v>145</v>
      </c>
      <c r="B104" s="86" t="s">
        <v>121</v>
      </c>
      <c r="C104" s="135">
        <v>2000</v>
      </c>
      <c r="D104" s="135" t="s">
        <v>1148</v>
      </c>
      <c r="E104" s="68"/>
      <c r="F104" s="140">
        <f>IF($C$100=0,"",IF(C104="","",IF(C104="","",C104/$C$100)))</f>
        <v>0.4444444444444444</v>
      </c>
      <c r="G104" s="140" t="str">
        <f>IF($D$100=0,"",IF(D104="","",IF(D104="","",D104/$D$100)))</f>
        <v/>
      </c>
      <c r="H104" s="49"/>
      <c r="L104" s="49"/>
      <c r="M104" s="49"/>
    </row>
    <row r="105" outlineLevel="1">
      <c r="A105" s="51" t="s">
        <v>146</v>
      </c>
      <c r="B105" s="86" t="s">
        <v>123</v>
      </c>
      <c r="C105" s="135">
        <v>1000</v>
      </c>
      <c r="D105" s="135" t="s">
        <v>1148</v>
      </c>
      <c r="E105" s="68"/>
      <c r="F105" s="140">
        <f>IF($C$100=0,"",IF(C105="","",IF(C105="","",C105/$C$100)))</f>
        <v>0.2222222222222222</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5707.9347</v>
      </c>
      <c r="D112" s="133">
        <v>5707.9347</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5707.9347</v>
      </c>
      <c r="D130" s="133">
        <f>SUM(D112:D129)</f>
        <v>5707.9347</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3500</v>
      </c>
      <c r="D164" s="133">
        <v>3500</v>
      </c>
      <c r="E164" s="89"/>
      <c r="F164" s="140">
        <f>IF($C$167=0,"",IF(C164="[for completion]","",IF(C164="","",C164/$C$167)))</f>
        <v>0.7777777777777778</v>
      </c>
      <c r="G164" s="140">
        <f>IF($D$167=0,"",IF(D164="[for completion]","",IF(D164="","",D164/$D$167)))</f>
        <v>0.7777777777777778</v>
      </c>
      <c r="H164" s="49"/>
      <c r="L164" s="49"/>
      <c r="M164" s="49"/>
      <c r="N164" s="81"/>
    </row>
    <row r="165">
      <c r="A165" s="51" t="s">
        <v>214</v>
      </c>
      <c r="B165" s="49" t="s">
        <v>215</v>
      </c>
      <c r="C165" s="133">
        <v>1000</v>
      </c>
      <c r="D165" s="133">
        <v>1000</v>
      </c>
      <c r="E165" s="89"/>
      <c r="F165" s="140">
        <f>IF($C$167=0,"",IF(C165="[for completion]","",IF(C165="","",C165/$C$167)))</f>
        <v>0.2222222222222222</v>
      </c>
      <c r="G165" s="140">
        <f>IF($D$167=0,"",IF(D165="[for completion]","",IF(D165="","",D165/$D$167)))</f>
        <v>0.2222222222222222</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2946</v>
      </c>
      <c r="H340" s="49"/>
      <c r="I340" s="81"/>
      <c r="J340" s="81"/>
      <c r="K340" s="81"/>
      <c r="L340" s="81"/>
      <c r="M340" s="81"/>
      <c r="N340" s="81"/>
    </row>
    <row r="341" outlineLevel="1">
      <c r="A341" s="51" t="s">
        <v>363</v>
      </c>
      <c r="B341" s="80" t="s">
        <v>2969</v>
      </c>
      <c r="C341" s="51" t="s">
        <v>2970</v>
      </c>
      <c r="H341" s="49"/>
      <c r="I341" s="81"/>
      <c r="J341" s="81"/>
      <c r="K341" s="81"/>
      <c r="L341" s="81"/>
      <c r="M341" s="81"/>
      <c r="N341" s="81"/>
    </row>
    <row r="342" outlineLevel="1">
      <c r="A342" s="51" t="s">
        <v>364</v>
      </c>
      <c r="B342" s="80" t="s">
        <v>2971</v>
      </c>
      <c r="C342" s="51" t="s">
        <v>2972</v>
      </c>
      <c r="H342" s="49"/>
      <c r="I342" s="81"/>
      <c r="J342" s="81"/>
      <c r="K342" s="81"/>
      <c r="L342" s="81"/>
      <c r="M342" s="81"/>
      <c r="N342" s="81"/>
    </row>
    <row r="343" outlineLevel="1">
      <c r="A343" s="51" t="s">
        <v>365</v>
      </c>
      <c r="B343" s="80" t="s">
        <v>2969</v>
      </c>
      <c r="C343" s="51" t="s">
        <v>2973</v>
      </c>
      <c r="H343" s="49"/>
      <c r="I343" s="81"/>
      <c r="J343" s="81"/>
      <c r="K343" s="81"/>
      <c r="L343" s="81"/>
      <c r="M343" s="81"/>
      <c r="N343" s="81"/>
    </row>
    <row r="344" outlineLevel="1">
      <c r="A344" s="51" t="s">
        <v>366</v>
      </c>
      <c r="B344" s="80" t="s">
        <v>2974</v>
      </c>
      <c r="C344" s="51" t="s">
        <v>2975</v>
      </c>
      <c r="H344" s="49"/>
      <c r="I344" s="81"/>
      <c r="J344" s="81"/>
      <c r="K344" s="81"/>
      <c r="L344" s="81"/>
      <c r="M344" s="81"/>
      <c r="N344" s="81"/>
    </row>
    <row r="345" outlineLevel="1">
      <c r="A345" s="51" t="s">
        <v>367</v>
      </c>
      <c r="B345" s="80" t="s">
        <v>2976</v>
      </c>
      <c r="C345" s="51" t="s">
        <v>2977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2983</v>
      </c>
      <c r="C349" s="51" t="s">
        <v>2946</v>
      </c>
      <c r="H349" s="49"/>
      <c r="I349" s="81"/>
      <c r="J349" s="81"/>
      <c r="K349" s="81"/>
      <c r="L349" s="81"/>
      <c r="M349" s="81"/>
      <c r="N349" s="81"/>
    </row>
    <row r="350" outlineLevel="1">
      <c r="A350" s="51" t="s">
        <v>372</v>
      </c>
      <c r="B350" s="80" t="s">
        <v>2984</v>
      </c>
      <c r="C350" s="51" t="s">
        <v>2985</v>
      </c>
      <c r="H350" s="49"/>
      <c r="I350" s="81"/>
      <c r="J350" s="81"/>
      <c r="K350" s="81"/>
      <c r="L350" s="81"/>
      <c r="M350" s="81"/>
      <c r="N350" s="81"/>
    </row>
    <row r="351" outlineLevel="1">
      <c r="A351" s="51" t="s">
        <v>373</v>
      </c>
      <c r="B351" s="80" t="s">
        <v>2986</v>
      </c>
      <c r="C351" s="51" t="s">
        <v>2987</v>
      </c>
      <c r="H351" s="49"/>
      <c r="I351" s="81"/>
      <c r="J351" s="81"/>
      <c r="K351" s="81"/>
      <c r="L351" s="81"/>
      <c r="M351" s="81"/>
      <c r="N351" s="81"/>
    </row>
    <row r="352" outlineLevel="1">
      <c r="A352" s="51" t="s">
        <v>374</v>
      </c>
      <c r="B352" s="80" t="s">
        <v>2988</v>
      </c>
      <c r="C352" s="51" t="s">
        <v>2987</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5707.9346852</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5707.9346852</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34441</v>
      </c>
      <c r="D28" s="134" t="str">
        <f>IF(C28="","","ND2")</f>
        <v>ND2</v>
      </c>
      <c r="F28" s="134">
        <f>IF(C28=0,"",IF(C28="","",C28))</f>
        <v>34441</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0.002043</v>
      </c>
      <c r="D36" s="128" t="str">
        <f>IF(C36="","","ND2")</f>
        <v>ND2</v>
      </c>
      <c r="E36" s="148"/>
      <c r="F36" s="128">
        <f>IF(C36=0,"",C36)</f>
        <v>0.002043</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2989</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2990</v>
      </c>
      <c r="C99" s="128">
        <v>0.02459615</v>
      </c>
      <c r="D99" s="128" t="str">
        <f>IF(C99="","","ND2")</f>
        <v>ND2</v>
      </c>
      <c r="E99" s="128"/>
      <c r="F99" s="128">
        <f>IF(C99="","",C99)</f>
        <v>0.02459615</v>
      </c>
      <c r="G99" s="51"/>
    </row>
    <row r="100">
      <c r="A100" s="51" t="s">
        <v>520</v>
      </c>
      <c r="B100" s="68" t="s">
        <v>2991</v>
      </c>
      <c r="C100" s="128">
        <v>0.02995382</v>
      </c>
      <c r="D100" s="128" t="str">
        <f>IF(C100="","","ND2")</f>
        <v>ND2</v>
      </c>
      <c r="E100" s="128"/>
      <c r="F100" s="128">
        <f>IF(C100="","",C100)</f>
        <v>0.02995382</v>
      </c>
      <c r="G100" s="51"/>
    </row>
    <row r="101">
      <c r="A101" s="51" t="s">
        <v>521</v>
      </c>
      <c r="B101" s="68" t="s">
        <v>2992</v>
      </c>
      <c r="C101" s="128">
        <v>0.0263475</v>
      </c>
      <c r="D101" s="128" t="str">
        <f>IF(C101="","","ND2")</f>
        <v>ND2</v>
      </c>
      <c r="E101" s="128"/>
      <c r="F101" s="128">
        <f>IF(C101="","",C101)</f>
        <v>0.0263475</v>
      </c>
      <c r="G101" s="51"/>
    </row>
    <row r="102">
      <c r="A102" s="51" t="s">
        <v>522</v>
      </c>
      <c r="B102" s="68" t="s">
        <v>2993</v>
      </c>
      <c r="C102" s="128">
        <v>0.05936061</v>
      </c>
      <c r="D102" s="128" t="str">
        <f>IF(C102="","","ND2")</f>
        <v>ND2</v>
      </c>
      <c r="E102" s="128"/>
      <c r="F102" s="128">
        <f>IF(C102="","",C102)</f>
        <v>0.05936061</v>
      </c>
      <c r="G102" s="51"/>
    </row>
    <row r="103">
      <c r="A103" s="51" t="s">
        <v>523</v>
      </c>
      <c r="B103" s="68" t="s">
        <v>2994</v>
      </c>
      <c r="C103" s="128">
        <v>0.12630269</v>
      </c>
      <c r="D103" s="128" t="str">
        <f>IF(C103="","","ND2")</f>
        <v>ND2</v>
      </c>
      <c r="E103" s="128"/>
      <c r="F103" s="128">
        <f>IF(C103="","",C103)</f>
        <v>0.12630269</v>
      </c>
      <c r="G103" s="51"/>
    </row>
    <row r="104">
      <c r="A104" s="51" t="s">
        <v>524</v>
      </c>
      <c r="B104" s="68" t="s">
        <v>2995</v>
      </c>
      <c r="C104" s="128">
        <v>0.22880292</v>
      </c>
      <c r="D104" s="128" t="str">
        <f>IF(C104="","","ND2")</f>
        <v>ND2</v>
      </c>
      <c r="E104" s="128"/>
      <c r="F104" s="128">
        <f>IF(C104="","",C104)</f>
        <v>0.22880292</v>
      </c>
      <c r="G104" s="51"/>
    </row>
    <row r="105">
      <c r="A105" s="51" t="s">
        <v>525</v>
      </c>
      <c r="B105" s="68" t="s">
        <v>2996</v>
      </c>
      <c r="C105" s="128">
        <v>0.22627866</v>
      </c>
      <c r="D105" s="128" t="str">
        <f>IF(C105="","","ND2")</f>
        <v>ND2</v>
      </c>
      <c r="E105" s="128"/>
      <c r="F105" s="128">
        <f>IF(C105="","",C105)</f>
        <v>0.22627866</v>
      </c>
      <c r="G105" s="51"/>
    </row>
    <row r="106">
      <c r="A106" s="51" t="s">
        <v>526</v>
      </c>
      <c r="B106" s="68" t="s">
        <v>2997</v>
      </c>
      <c r="C106" s="128">
        <v>0.01528114</v>
      </c>
      <c r="D106" s="128" t="str">
        <f>IF(C106="","","ND2")</f>
        <v>ND2</v>
      </c>
      <c r="E106" s="128"/>
      <c r="F106" s="128">
        <f>IF(C106="","",C106)</f>
        <v>0.01528114</v>
      </c>
      <c r="G106" s="51"/>
    </row>
    <row r="107">
      <c r="A107" s="51" t="s">
        <v>527</v>
      </c>
      <c r="B107" s="68" t="s">
        <v>2998</v>
      </c>
      <c r="C107" s="128">
        <v>0.11784527</v>
      </c>
      <c r="D107" s="128" t="str">
        <f>IF(C107="","","ND2")</f>
        <v>ND2</v>
      </c>
      <c r="E107" s="128"/>
      <c r="F107" s="128">
        <f>IF(C107="","",C107)</f>
        <v>0.11784527</v>
      </c>
      <c r="G107" s="51"/>
    </row>
    <row r="108">
      <c r="A108" s="51" t="s">
        <v>528</v>
      </c>
      <c r="B108" s="68" t="s">
        <v>2999</v>
      </c>
      <c r="C108" s="128">
        <v>0.08531038</v>
      </c>
      <c r="D108" s="128" t="str">
        <f>IF(C108="","","ND2")</f>
        <v>ND2</v>
      </c>
      <c r="E108" s="128"/>
      <c r="F108" s="128">
        <f>IF(C108="","",C108)</f>
        <v>0.08531038</v>
      </c>
      <c r="G108" s="51"/>
    </row>
    <row r="109">
      <c r="A109" s="51" t="s">
        <v>529</v>
      </c>
      <c r="B109" s="68" t="s">
        <v>3000</v>
      </c>
      <c r="C109" s="128">
        <v>0.03600502</v>
      </c>
      <c r="D109" s="128" t="str">
        <f>IF(C109="","","ND2")</f>
        <v>ND2</v>
      </c>
      <c r="E109" s="128"/>
      <c r="F109" s="128">
        <f>IF(C109="","",C109)</f>
        <v>0.03600502</v>
      </c>
      <c r="G109" s="51"/>
    </row>
    <row r="110">
      <c r="A110" s="51" t="s">
        <v>530</v>
      </c>
      <c r="B110" s="68" t="s">
        <v>3001</v>
      </c>
      <c r="C110" s="128">
        <v>0.02391584</v>
      </c>
      <c r="D110" s="128" t="str">
        <f>IF(C110="","","ND2")</f>
        <v>ND2</v>
      </c>
      <c r="E110" s="128"/>
      <c r="F110" s="128">
        <f>IF(C110="","",C110)</f>
        <v>0.02391584</v>
      </c>
      <c r="G110" s="51"/>
    </row>
    <row r="111">
      <c r="A111" s="51" t="s">
        <v>531</v>
      </c>
      <c r="B111" s="68" t="s">
        <v>3002</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3003</v>
      </c>
      <c r="C150" s="128">
        <v>0.91666184</v>
      </c>
      <c r="D150" s="128" t="str">
        <f>IF(C150="","","ND2")</f>
        <v>ND2</v>
      </c>
      <c r="E150" s="129"/>
      <c r="F150" s="128">
        <f>IF(C150="","",C150)</f>
        <v>0.91666184</v>
      </c>
    </row>
    <row r="151">
      <c r="A151" s="51" t="s">
        <v>553</v>
      </c>
      <c r="B151" s="51" t="s">
        <v>3004</v>
      </c>
      <c r="C151" s="128">
        <v>0.08333816</v>
      </c>
      <c r="D151" s="128" t="str">
        <f>IF(C151="","","ND2")</f>
        <v>ND2</v>
      </c>
      <c r="E151" s="129"/>
      <c r="F151" s="128">
        <f>IF(C151="","",C151)</f>
        <v>0.08333816</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3005</v>
      </c>
      <c r="C160" s="153">
        <v>0.67028273</v>
      </c>
      <c r="D160" s="153" t="str">
        <f>IF(C160="","","ND2")</f>
        <v>ND2</v>
      </c>
      <c r="E160" s="129"/>
      <c r="F160" s="153">
        <f>IF(C160="","",C160)</f>
        <v>0.67028273</v>
      </c>
    </row>
    <row r="161">
      <c r="A161" s="51" t="s">
        <v>565</v>
      </c>
      <c r="B161" s="148" t="s">
        <v>566</v>
      </c>
      <c r="C161" s="153">
        <v>0.17296788</v>
      </c>
      <c r="D161" s="153" t="str">
        <f>IF(C161="","","ND2")</f>
        <v>ND2</v>
      </c>
      <c r="E161" s="129"/>
      <c r="F161" s="153">
        <f>IF(C161="","",C161)</f>
        <v>0.17296788</v>
      </c>
    </row>
    <row r="162">
      <c r="A162" s="51" t="s">
        <v>567</v>
      </c>
      <c r="B162" s="148" t="s">
        <v>90</v>
      </c>
      <c r="C162" s="153">
        <v>0.15674939</v>
      </c>
      <c r="D162" s="153" t="str">
        <f>IF(C162="","","ND2")</f>
        <v>ND2</v>
      </c>
      <c r="E162" s="129"/>
      <c r="F162" s="153">
        <f>IF(C162="","",C162)</f>
        <v>0.15674939</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3006</v>
      </c>
      <c r="C170" s="128">
        <v>0.00758211</v>
      </c>
      <c r="D170" s="128" t="str">
        <f>IF(C170="","","ND2")</f>
        <v>ND2</v>
      </c>
      <c r="E170" s="129"/>
      <c r="F170" s="128">
        <f>IF(C170="","",C170)</f>
        <v>0.00758211</v>
      </c>
    </row>
    <row r="171">
      <c r="A171" s="51" t="s">
        <v>577</v>
      </c>
      <c r="B171" s="47" t="s">
        <v>3007</v>
      </c>
      <c r="C171" s="128">
        <v>0.02025666</v>
      </c>
      <c r="D171" s="128" t="str">
        <f>IF(C171="","","ND2")</f>
        <v>ND2</v>
      </c>
      <c r="E171" s="129"/>
      <c r="F171" s="128">
        <f>IF(C171="","",C171)</f>
        <v>0.02025666</v>
      </c>
    </row>
    <row r="172">
      <c r="A172" s="51" t="s">
        <v>579</v>
      </c>
      <c r="B172" s="47" t="s">
        <v>3008</v>
      </c>
      <c r="C172" s="128">
        <v>0.01859939</v>
      </c>
      <c r="D172" s="128" t="str">
        <f>IF(C172="","","ND2")</f>
        <v>ND2</v>
      </c>
      <c r="E172" s="128"/>
      <c r="F172" s="128">
        <f>IF(C172="","",C172)</f>
        <v>0.01859939</v>
      </c>
    </row>
    <row r="173">
      <c r="A173" s="51" t="s">
        <v>581</v>
      </c>
      <c r="B173" s="47" t="s">
        <v>3009</v>
      </c>
      <c r="C173" s="128">
        <v>0.02832863</v>
      </c>
      <c r="D173" s="128" t="str">
        <f>IF(C173="","","ND2")</f>
        <v>ND2</v>
      </c>
      <c r="E173" s="128"/>
      <c r="F173" s="128">
        <f>IF(C173="","",C173)</f>
        <v>0.02832863</v>
      </c>
    </row>
    <row r="174">
      <c r="A174" s="51" t="s">
        <v>583</v>
      </c>
      <c r="B174" s="47" t="s">
        <v>2931</v>
      </c>
      <c r="C174" s="128">
        <v>0.92523321</v>
      </c>
      <c r="D174" s="128" t="str">
        <f>IF(C174="","","ND2")</f>
        <v>ND2</v>
      </c>
      <c r="E174" s="128"/>
      <c r="F174" s="128">
        <f>IF(C174="","",C174)</f>
        <v>0.92523321</v>
      </c>
    </row>
    <row r="175" outlineLevel="1">
      <c r="A175" s="51" t="s">
        <v>585</v>
      </c>
      <c r="B175" s="66" t="s">
        <v>3002</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3010</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165.73080587671672</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3011</v>
      </c>
      <c r="C190" s="133">
        <v>21.95608645</v>
      </c>
      <c r="D190" s="134">
        <v>1601</v>
      </c>
      <c r="E190" s="65"/>
      <c r="F190" s="140">
        <f>IF($C$214=0,"",IF(C190="[for completion]","",IF(C190="","",C190/$C$214)))</f>
        <v>0.003846590345003341</v>
      </c>
      <c r="G190" s="140">
        <f>IF($D$214=0,"",IF(D190="[for completion]","",IF(D190="","",D190/$D$214)))</f>
        <v>0.04648529369065939</v>
      </c>
    </row>
    <row r="191">
      <c r="A191" s="51" t="s">
        <v>603</v>
      </c>
      <c r="B191" s="68" t="s">
        <v>3012</v>
      </c>
      <c r="C191" s="133">
        <v>95.4616465</v>
      </c>
      <c r="D191" s="134">
        <v>2436</v>
      </c>
      <c r="E191" s="65"/>
      <c r="F191" s="140">
        <f>IF($C$214=0,"",IF(C191="[for completion]","",IF(C191="","",C191/$C$214)))</f>
        <v>0.016724376112347745</v>
      </c>
      <c r="G191" s="140">
        <f>IF($D$214=0,"",IF(D191="[for completion]","",IF(D191="","",D191/$D$214)))</f>
        <v>0.07072965361052234</v>
      </c>
    </row>
    <row r="192">
      <c r="A192" s="51" t="s">
        <v>604</v>
      </c>
      <c r="B192" s="68" t="s">
        <v>3013</v>
      </c>
      <c r="C192" s="133">
        <v>180.19442045</v>
      </c>
      <c r="D192" s="134">
        <v>2833</v>
      </c>
      <c r="E192" s="65"/>
      <c r="F192" s="140">
        <f>IF($C$214=0,"",IF(C192="[for completion]","",IF(C192="","",C192/$C$214)))</f>
        <v>0.03156911043800534</v>
      </c>
      <c r="G192" s="140">
        <f>IF($D$214=0,"",IF(D192="[for completion]","",IF(D192="","",D192/$D$214)))</f>
        <v>0.08225661275805</v>
      </c>
    </row>
    <row r="193">
      <c r="A193" s="51" t="s">
        <v>605</v>
      </c>
      <c r="B193" s="68" t="s">
        <v>3014</v>
      </c>
      <c r="C193" s="133">
        <v>317.61649185</v>
      </c>
      <c r="D193" s="134">
        <v>3569</v>
      </c>
      <c r="E193" s="65"/>
      <c r="F193" s="140">
        <f>IF($C$214=0,"",IF(C193="[for completion]","",IF(C193="","",C193/$C$214)))</f>
        <v>0.05564473130246954</v>
      </c>
      <c r="G193" s="140">
        <f>IF($D$214=0,"",IF(D193="[for completion]","",IF(D193="","",D193/$D$214)))</f>
        <v>0.10362649168142621</v>
      </c>
    </row>
    <row r="194">
      <c r="A194" s="51" t="s">
        <v>606</v>
      </c>
      <c r="B194" s="68" t="s">
        <v>3015</v>
      </c>
      <c r="C194" s="133">
        <v>1015.77556991</v>
      </c>
      <c r="D194" s="134">
        <v>8079</v>
      </c>
      <c r="E194" s="65"/>
      <c r="F194" s="140">
        <f>IF($C$214=0,"",IF(C194="[for completion]","",IF(C194="","",C194/$C$214)))</f>
        <v>0.17795851318057057</v>
      </c>
      <c r="G194" s="140">
        <f>IF($D$214=0,"",IF(D194="[for completion]","",IF(D194="","",D194/$D$214)))</f>
        <v>0.23457507041026684</v>
      </c>
    </row>
    <row r="195">
      <c r="A195" s="51" t="s">
        <v>607</v>
      </c>
      <c r="B195" s="68" t="s">
        <v>3016</v>
      </c>
      <c r="C195" s="133">
        <v>1093.08902268</v>
      </c>
      <c r="D195" s="134">
        <v>6276</v>
      </c>
      <c r="E195" s="65"/>
      <c r="F195" s="140">
        <f>IF($C$214=0,"",IF(C195="[for completion]","",IF(C195="","",C195/$C$214)))</f>
        <v>0.19150342163414216</v>
      </c>
      <c r="G195" s="140">
        <f>IF($D$214=0,"",IF(D195="[for completion]","",IF(D195="","",D195/$D$214)))</f>
        <v>0.18222467408031126</v>
      </c>
    </row>
    <row r="196">
      <c r="A196" s="51" t="s">
        <v>608</v>
      </c>
      <c r="B196" s="68" t="s">
        <v>3017</v>
      </c>
      <c r="C196" s="133">
        <v>873.00120452</v>
      </c>
      <c r="D196" s="134">
        <v>3905</v>
      </c>
      <c r="E196" s="65"/>
      <c r="F196" s="140">
        <f>IF($C$214=0,"",IF(C196="[for completion]","",IF(C196="","",C196/$C$214)))</f>
        <v>0.15294519868694173</v>
      </c>
      <c r="G196" s="140">
        <f>IF($D$214=0,"",IF(D196="[for completion]","",IF(D196="","",D196/$D$214)))</f>
        <v>0.11338230597253274</v>
      </c>
    </row>
    <row r="197">
      <c r="A197" s="51" t="s">
        <v>609</v>
      </c>
      <c r="B197" s="68" t="s">
        <v>3018</v>
      </c>
      <c r="C197" s="133">
        <v>605.26129876</v>
      </c>
      <c r="D197" s="134">
        <v>2212</v>
      </c>
      <c r="E197" s="65"/>
      <c r="F197" s="140">
        <f>IF($C$214=0,"",IF(C197="[for completion]","",IF(C197="","",C197/$C$214)))</f>
        <v>0.10603858175346174</v>
      </c>
      <c r="G197" s="140">
        <f>IF($D$214=0,"",IF(D197="[for completion]","",IF(D197="","",D197/$D$214)))</f>
        <v>0.06422577741645132</v>
      </c>
    </row>
    <row r="198">
      <c r="A198" s="51" t="s">
        <v>610</v>
      </c>
      <c r="B198" s="68" t="s">
        <v>3019</v>
      </c>
      <c r="C198" s="133">
        <v>396.84482098</v>
      </c>
      <c r="D198" s="134">
        <v>1225</v>
      </c>
      <c r="E198" s="65"/>
      <c r="F198" s="140">
        <f>IF($C$214=0,"",IF(C198="[for completion]","",IF(C198="","",C198/$C$214)))</f>
        <v>0.06952511597740804</v>
      </c>
      <c r="G198" s="140">
        <f>IF($D$214=0,"",IF(D198="[for completion]","",IF(D198="","",D198/$D$214)))</f>
        <v>0.03556807293632589</v>
      </c>
    </row>
    <row r="199">
      <c r="A199" s="51" t="s">
        <v>611</v>
      </c>
      <c r="B199" s="68" t="s">
        <v>3020</v>
      </c>
      <c r="C199" s="133">
        <v>299.02798316</v>
      </c>
      <c r="D199" s="134">
        <v>798</v>
      </c>
      <c r="E199" s="68"/>
      <c r="F199" s="140">
        <f>IF($C$214=0,"",IF(C199="[for completion]","",IF(C199="","",C199/$C$214)))</f>
        <v>0.05238812278902635</v>
      </c>
      <c r="G199" s="140">
        <f>IF($D$214=0,"",IF(D199="[for completion]","",IF(D199="","",D199/$D$214)))</f>
        <v>0.023170058941378007</v>
      </c>
    </row>
    <row r="200">
      <c r="A200" s="51" t="s">
        <v>612</v>
      </c>
      <c r="B200" s="68" t="s">
        <v>3021</v>
      </c>
      <c r="C200" s="133">
        <v>196.88831007</v>
      </c>
      <c r="D200" s="134">
        <v>465</v>
      </c>
      <c r="E200" s="68"/>
      <c r="F200" s="140">
        <f>IF($C$214=0,"",IF(C200="[for completion]","",IF(C200="","",C200/$C$214)))</f>
        <v>0.03449379170026387</v>
      </c>
      <c r="G200" s="140">
        <f>IF($D$214=0,"",IF(D200="[for completion]","",IF(D200="","",D200/$D$214)))</f>
        <v>0.013501350135013501</v>
      </c>
    </row>
    <row r="201">
      <c r="A201" s="51" t="s">
        <v>613</v>
      </c>
      <c r="B201" s="68" t="s">
        <v>3022</v>
      </c>
      <c r="C201" s="133">
        <v>142.99618796</v>
      </c>
      <c r="D201" s="134">
        <v>302</v>
      </c>
      <c r="E201" s="68"/>
      <c r="F201" s="140">
        <f>IF($C$214=0,"",IF(C201="[for completion]","",IF(C201="","",C201/$C$214)))</f>
        <v>0.025052176635933173</v>
      </c>
      <c r="G201" s="140">
        <f>IF($D$214=0,"",IF(D201="[for completion]","",IF(D201="","",D201/$D$214)))</f>
        <v>0.008768618797363608</v>
      </c>
    </row>
    <row r="202">
      <c r="A202" s="51" t="s">
        <v>614</v>
      </c>
      <c r="B202" s="68" t="s">
        <v>3023</v>
      </c>
      <c r="C202" s="133">
        <v>104.89711006</v>
      </c>
      <c r="D202" s="134">
        <v>199</v>
      </c>
      <c r="E202" s="68"/>
      <c r="F202" s="140">
        <f>IF($C$214=0,"",IF(C202="[for completion]","",IF(C202="","",C202/$C$214)))</f>
        <v>0.018377419477483833</v>
      </c>
      <c r="G202" s="140">
        <f>IF($D$214=0,"",IF(D202="[for completion]","",IF(D202="","",D202/$D$214)))</f>
        <v>0.0057779971545541655</v>
      </c>
    </row>
    <row r="203">
      <c r="A203" s="51" t="s">
        <v>615</v>
      </c>
      <c r="B203" s="68" t="s">
        <v>3024</v>
      </c>
      <c r="C203" s="133">
        <v>87.19908551</v>
      </c>
      <c r="D203" s="134">
        <v>152</v>
      </c>
      <c r="E203" s="68"/>
      <c r="F203" s="140">
        <f>IF($C$214=0,"",IF(C203="[for completion]","",IF(C203="","",C203/$C$214)))</f>
        <v>0.015276819080655731</v>
      </c>
      <c r="G203" s="140">
        <f>IF($D$214=0,"",IF(D203="[for completion]","",IF(D203="","",D203/$D$214)))</f>
        <v>0.0044133445602624775</v>
      </c>
    </row>
    <row r="204">
      <c r="A204" s="51" t="s">
        <v>616</v>
      </c>
      <c r="B204" s="68" t="s">
        <v>3025</v>
      </c>
      <c r="C204" s="133">
        <v>81.98561907</v>
      </c>
      <c r="D204" s="134">
        <v>131</v>
      </c>
      <c r="E204" s="68"/>
      <c r="F204" s="140">
        <f>IF($C$214=0,"",IF(C204="[for completion]","",IF(C204="","",C204/$C$214)))</f>
        <v>0.014363447304780666</v>
      </c>
      <c r="G204" s="140">
        <f>IF($D$214=0,"",IF(D204="[for completion]","",IF(D204="","",D204/$D$214)))</f>
        <v>0.00380360616706832</v>
      </c>
    </row>
    <row r="205">
      <c r="A205" s="51" t="s">
        <v>617</v>
      </c>
      <c r="B205" s="68" t="s">
        <v>3026</v>
      </c>
      <c r="C205" s="133">
        <v>57.65625502</v>
      </c>
      <c r="D205" s="134">
        <v>85</v>
      </c>
      <c r="F205" s="140">
        <f>IF($C$214=0,"",IF(C205="[for completion]","",IF(C205="","",C205/$C$214)))</f>
        <v>0.010101071263042983</v>
      </c>
      <c r="G205" s="140">
        <f>IF($D$214=0,"",IF(D205="[for completion]","",IF(D205="","",D205/$D$214)))</f>
        <v>0.0024679887343573067</v>
      </c>
    </row>
    <row r="206">
      <c r="A206" s="51" t="s">
        <v>618</v>
      </c>
      <c r="B206" s="68" t="s">
        <v>3027</v>
      </c>
      <c r="C206" s="133">
        <v>48.05538655</v>
      </c>
      <c r="D206" s="134">
        <v>66</v>
      </c>
      <c r="E206" s="122"/>
      <c r="F206" s="140">
        <f>IF($C$214=0,"",IF(C206="[for completion]","",IF(C206="","",C206/$C$214)))</f>
        <v>0.00841904983156201</v>
      </c>
      <c r="G206" s="140">
        <f>IF($D$214=0,"",IF(D206="[for completion]","",IF(D206="","",D206/$D$214)))</f>
        <v>0.0019163206643244969</v>
      </c>
    </row>
    <row r="207">
      <c r="A207" s="51" t="s">
        <v>619</v>
      </c>
      <c r="B207" s="68" t="s">
        <v>3028</v>
      </c>
      <c r="C207" s="133">
        <v>32.59162255</v>
      </c>
      <c r="D207" s="134">
        <v>42</v>
      </c>
      <c r="E207" s="122"/>
      <c r="F207" s="140">
        <f>IF($C$214=0,"",IF(C207="[for completion]","",IF(C207="","",C207/$C$214)))</f>
        <v>0.005709880078779848</v>
      </c>
      <c r="G207" s="140">
        <f>IF($D$214=0,"",IF(D207="[for completion]","",IF(D207="","",D207/$D$214)))</f>
        <v>0.0012194767863883162</v>
      </c>
    </row>
    <row r="208">
      <c r="A208" s="51" t="s">
        <v>620</v>
      </c>
      <c r="B208" s="68" t="s">
        <v>3029</v>
      </c>
      <c r="C208" s="133">
        <v>18.20535312</v>
      </c>
      <c r="D208" s="134">
        <v>22</v>
      </c>
      <c r="E208" s="122"/>
      <c r="F208" s="140">
        <f>IF($C$214=0,"",IF(C208="[for completion]","",IF(C208="","",C208/$C$214)))</f>
        <v>0.0031894816819127824</v>
      </c>
      <c r="G208" s="140">
        <f>IF($D$214=0,"",IF(D208="[for completion]","",IF(D208="","",D208/$D$214)))</f>
        <v>0.0006387735547748323</v>
      </c>
    </row>
    <row r="209">
      <c r="A209" s="51" t="s">
        <v>621</v>
      </c>
      <c r="B209" s="68" t="s">
        <v>3030</v>
      </c>
      <c r="C209" s="133">
        <v>19.18717593</v>
      </c>
      <c r="D209" s="134">
        <v>22</v>
      </c>
      <c r="E209" s="122"/>
      <c r="F209" s="140">
        <f>IF($C$214=0,"",IF(C209="[for completion]","",IF(C209="","",C209/$C$214)))</f>
        <v>0.003361491850940425</v>
      </c>
      <c r="G209" s="140">
        <f>IF($D$214=0,"",IF(D209="[for completion]","",IF(D209="","",D209/$D$214)))</f>
        <v>0.0006387735547748323</v>
      </c>
    </row>
    <row r="210">
      <c r="A210" s="51" t="s">
        <v>622</v>
      </c>
      <c r="B210" s="68" t="s">
        <v>3031</v>
      </c>
      <c r="C210" s="133">
        <v>11.23056895</v>
      </c>
      <c r="D210" s="134">
        <v>12</v>
      </c>
      <c r="E210" s="122"/>
      <c r="F210" s="140">
        <f>IF($C$214=0,"",IF(C210="[for completion]","",IF(C210="","",C210/$C$214)))</f>
        <v>0.001967536345347388</v>
      </c>
      <c r="G210" s="140">
        <f>IF($D$214=0,"",IF(D210="[for completion]","",IF(D210="","",D210/$D$214)))</f>
        <v>0.00034842193896809036</v>
      </c>
    </row>
    <row r="211">
      <c r="A211" s="51" t="s">
        <v>623</v>
      </c>
      <c r="B211" s="68" t="s">
        <v>3032</v>
      </c>
      <c r="C211" s="133">
        <v>8.81346515</v>
      </c>
      <c r="D211" s="134">
        <v>9</v>
      </c>
      <c r="E211" s="122"/>
      <c r="F211" s="140">
        <f>IF($C$214=0,"",IF(C211="[for completion]","",IF(C211="","",C211/$C$214)))</f>
        <v>0.001544072529920897</v>
      </c>
      <c r="G211" s="140">
        <f>IF($D$214=0,"",IF(D211="[for completion]","",IF(D211="","",D211/$D$214)))</f>
        <v>0.00026131645422606777</v>
      </c>
    </row>
    <row r="212">
      <c r="A212" s="51" t="s">
        <v>624</v>
      </c>
      <c r="B212" s="68" t="s">
        <v>3033</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5707.934685199999</v>
      </c>
      <c r="D214" s="76">
        <f>SUM(D190:D213)</f>
        <v>34441</v>
      </c>
      <c r="E214" s="122"/>
      <c r="F214" s="149">
        <f>SUM(F190:F213)</f>
        <v>1.0000000000000002</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0.46562256</v>
      </c>
      <c r="F216" s="148"/>
      <c r="G216" s="148"/>
    </row>
    <row r="217">
      <c r="F217" s="148"/>
      <c r="G217" s="148"/>
    </row>
    <row r="218">
      <c r="B218" s="68" t="s">
        <v>630</v>
      </c>
      <c r="F218" s="148"/>
      <c r="G218" s="148"/>
    </row>
    <row r="219">
      <c r="A219" s="51" t="s">
        <v>631</v>
      </c>
      <c r="B219" s="51" t="s">
        <v>3034</v>
      </c>
      <c r="C219" s="133">
        <v>1913.48279259</v>
      </c>
      <c r="D219" s="134">
        <v>17867</v>
      </c>
      <c r="F219" s="140">
        <f>IF($C$227=0,"",IF(C219="[for completion]","",C219/$C$227))</f>
        <v>0.3352320757193376</v>
      </c>
      <c r="G219" s="140">
        <f>IF($D$227=0,"",IF(D219="[for completion]","",D219/$D$227))</f>
        <v>0.5187712319619059</v>
      </c>
    </row>
    <row r="220">
      <c r="A220" s="51" t="s">
        <v>633</v>
      </c>
      <c r="B220" s="51" t="s">
        <v>3035</v>
      </c>
      <c r="C220" s="133">
        <v>1326.8307802</v>
      </c>
      <c r="D220" s="134">
        <v>6942</v>
      </c>
      <c r="F220" s="140">
        <f>IF($C$227=0,"",IF(C220="[for completion]","",C220/$C$227))</f>
        <v>0.23245374261907994</v>
      </c>
      <c r="G220" s="140">
        <f>IF($D$227=0,"",IF(D220="[for completion]","",D220/$D$227))</f>
        <v>0.20156209169304026</v>
      </c>
    </row>
    <row r="221">
      <c r="A221" s="51" t="s">
        <v>635</v>
      </c>
      <c r="B221" s="51" t="s">
        <v>3036</v>
      </c>
      <c r="C221" s="133">
        <v>1319.38384703</v>
      </c>
      <c r="D221" s="134">
        <v>5722</v>
      </c>
      <c r="F221" s="140">
        <f>IF($C$227=0,"",IF(C221="[for completion]","",C221/$C$227))</f>
        <v>0.23114907927222894</v>
      </c>
      <c r="G221" s="140">
        <f>IF($D$227=0,"",IF(D221="[for completion]","",D221/$D$227))</f>
        <v>0.16613919456461776</v>
      </c>
    </row>
    <row r="222">
      <c r="A222" s="51" t="s">
        <v>637</v>
      </c>
      <c r="B222" s="51" t="s">
        <v>3037</v>
      </c>
      <c r="C222" s="133">
        <v>750.60019646</v>
      </c>
      <c r="D222" s="134">
        <v>2721</v>
      </c>
      <c r="F222" s="140">
        <f>IF($C$227=0,"",IF(C222="[for completion]","",C222/$C$227))</f>
        <v>0.13150118875855704</v>
      </c>
      <c r="G222" s="140">
        <f>IF($D$227=0,"",IF(D222="[for completion]","",D222/$D$227))</f>
        <v>0.07900467466101449</v>
      </c>
    </row>
    <row r="223">
      <c r="A223" s="51" t="s">
        <v>639</v>
      </c>
      <c r="B223" s="51" t="s">
        <v>3038</v>
      </c>
      <c r="C223" s="133">
        <v>273.48885367</v>
      </c>
      <c r="D223" s="134">
        <v>853</v>
      </c>
      <c r="F223" s="140">
        <f>IF($C$227=0,"",IF(C223="[for completion]","",C223/$C$227))</f>
        <v>0.04791380223377894</v>
      </c>
      <c r="G223" s="140">
        <f>IF($D$227=0,"",IF(D223="[for completion]","",D223/$D$227))</f>
        <v>0.024766992828315088</v>
      </c>
    </row>
    <row r="224">
      <c r="A224" s="51" t="s">
        <v>641</v>
      </c>
      <c r="B224" s="51" t="s">
        <v>3039</v>
      </c>
      <c r="C224" s="133">
        <v>83.03902953</v>
      </c>
      <c r="D224" s="134">
        <v>237</v>
      </c>
      <c r="F224" s="140">
        <f>IF($C$227=0,"",IF(C224="[for completion]","",C224/$C$227))</f>
        <v>0.014547999251867822</v>
      </c>
      <c r="G224" s="140">
        <f>IF($D$227=0,"",IF(D224="[for completion]","",D224/$D$227))</f>
        <v>0.006881333294619784</v>
      </c>
    </row>
    <row r="225">
      <c r="A225" s="51" t="s">
        <v>643</v>
      </c>
      <c r="B225" s="51" t="s">
        <v>3040</v>
      </c>
      <c r="C225" s="133">
        <v>27.52212006</v>
      </c>
      <c r="D225" s="134">
        <v>69</v>
      </c>
      <c r="F225" s="140">
        <f>IF($C$227=0,"",IF(C225="[for completion]","",C225/$C$227))</f>
        <v>0.0048217300263371276</v>
      </c>
      <c r="G225" s="140">
        <f>IF($D$227=0,"",IF(D225="[for completion]","",D225/$D$227))</f>
        <v>0.0020034261490665195</v>
      </c>
    </row>
    <row r="226">
      <c r="A226" s="51" t="s">
        <v>645</v>
      </c>
      <c r="B226" s="51" t="s">
        <v>646</v>
      </c>
      <c r="C226" s="133">
        <v>13.58706566</v>
      </c>
      <c r="D226" s="134">
        <v>30</v>
      </c>
      <c r="F226" s="140">
        <f>IF($C$227=0,"",IF(C226="[for completion]","",C226/$C$227))</f>
        <v>0.0023803821188125465</v>
      </c>
      <c r="G226" s="140">
        <f>IF($D$227=0,"",IF(D226="[for completion]","",D226/$D$227))</f>
        <v>0.0008710548474202259</v>
      </c>
    </row>
    <row r="227">
      <c r="A227" s="51" t="s">
        <v>647</v>
      </c>
      <c r="B227" s="78" t="s">
        <v>92</v>
      </c>
      <c r="C227" s="133">
        <f>SUM(C219:C226)</f>
        <v>5707.9346852</v>
      </c>
      <c r="D227" s="134">
        <f>SUM(D219:D226)</f>
        <v>34441</v>
      </c>
      <c r="F227" s="128">
        <f>SUM(F219:F226)</f>
        <v>1</v>
      </c>
      <c r="G227" s="128">
        <f>SUM(G219:G226)</f>
        <v>1</v>
      </c>
    </row>
    <row r="228" outlineLevel="1">
      <c r="A228" s="51" t="s">
        <v>648</v>
      </c>
      <c r="B228" s="80" t="s">
        <v>3041</v>
      </c>
      <c r="C228" s="133">
        <v>12.33710952</v>
      </c>
      <c r="D228" s="134">
        <v>28</v>
      </c>
      <c r="F228" s="140">
        <f>IF($C$227=0,"",IF(C228="[for completion]","",C228/$C$227))</f>
        <v>0.002161396407003161</v>
      </c>
      <c r="G228" s="140">
        <f>IF($D$227=0,"",IF(D228="[for completion]","",D228/$D$227))</f>
        <v>0.0008129845242588775</v>
      </c>
    </row>
    <row r="229" outlineLevel="1">
      <c r="A229" s="51" t="s">
        <v>650</v>
      </c>
      <c r="B229" s="80" t="s">
        <v>3042</v>
      </c>
      <c r="C229" s="133">
        <v>1.24995614</v>
      </c>
      <c r="D229" s="134">
        <v>2</v>
      </c>
      <c r="F229" s="140">
        <f>IF($C$227=0,"",IF(C229="[for completion]","",C229/$C$227))</f>
        <v>0.00021898571180938505</v>
      </c>
      <c r="G229" s="140">
        <f>IF($D$227=0,"",IF(D229="[for completion]","",D229/$D$227))</f>
        <v>5.8070323161348394E-05</v>
      </c>
    </row>
    <row r="230" outlineLevel="1">
      <c r="A230" s="51" t="s">
        <v>652</v>
      </c>
      <c r="B230" s="80" t="s">
        <v>3043</v>
      </c>
      <c r="C230" s="133">
        <v>0</v>
      </c>
      <c r="D230" s="134">
        <v>0</v>
      </c>
      <c r="F230" s="140">
        <f>IF($C$227=0,"",IF(C230="[for completion]","",C230/$C$227))</f>
        <v>0</v>
      </c>
      <c r="G230" s="140">
        <f>IF($D$227=0,"",IF(D230="[for completion]","",D230/$D$227))</f>
        <v>0</v>
      </c>
    </row>
    <row r="231" outlineLevel="1">
      <c r="A231" s="51" t="s">
        <v>654</v>
      </c>
      <c r="B231" s="80" t="s">
        <v>3044</v>
      </c>
      <c r="C231" s="133">
        <v>0</v>
      </c>
      <c r="D231" s="134">
        <v>0</v>
      </c>
      <c r="F231" s="140">
        <f>IF($C$227=0,"",IF(C231="[for completion]","",C231/$C$227))</f>
        <v>0</v>
      </c>
      <c r="G231" s="140">
        <f>IF($D$227=0,"",IF(D231="[for completion]","",D231/$D$227))</f>
        <v>0</v>
      </c>
    </row>
    <row r="232" outlineLevel="1">
      <c r="A232" s="51" t="s">
        <v>656</v>
      </c>
      <c r="B232" s="80" t="s">
        <v>3045</v>
      </c>
      <c r="C232" s="133">
        <v>0</v>
      </c>
      <c r="D232" s="134">
        <v>0</v>
      </c>
      <c r="F232" s="140">
        <f>IF($C$227=0,"",IF(C232="[for completion]","",C232/$C$227))</f>
        <v>0</v>
      </c>
      <c r="G232" s="140">
        <f>IF($D$227=0,"",IF(D232="[for completion]","",D232/$D$227))</f>
        <v>0</v>
      </c>
    </row>
    <row r="233" outlineLevel="1">
      <c r="A233" s="51" t="s">
        <v>658</v>
      </c>
      <c r="B233" s="80" t="s">
        <v>3046</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0.465673</v>
      </c>
      <c r="F238" s="148"/>
      <c r="G238" s="148"/>
    </row>
    <row r="239">
      <c r="F239" s="148"/>
      <c r="G239" s="148"/>
    </row>
    <row r="240">
      <c r="B240" s="68" t="s">
        <v>630</v>
      </c>
      <c r="F240" s="148"/>
      <c r="G240" s="148"/>
    </row>
    <row r="241">
      <c r="A241" s="51" t="s">
        <v>665</v>
      </c>
      <c r="B241" s="51" t="s">
        <v>3047</v>
      </c>
      <c r="C241" s="133">
        <v>1913.37360576</v>
      </c>
      <c r="D241" s="134">
        <v>17866</v>
      </c>
      <c r="F241" s="140">
        <f>IF($C$249=0,"",IF(C241="[Mark as ND1 if not relevant]","",C241/$C$249))</f>
        <v>0.3352129467635906</v>
      </c>
      <c r="G241" s="140">
        <f>IF($D$249=0,"",IF(D241="[Mark as ND1 if not relevant]","",D241/$D$249))</f>
        <v>0.5187421968003252</v>
      </c>
    </row>
    <row r="242">
      <c r="A242" s="51" t="s">
        <v>666</v>
      </c>
      <c r="B242" s="51" t="s">
        <v>3048</v>
      </c>
      <c r="C242" s="133">
        <v>1325.85007134</v>
      </c>
      <c r="D242" s="134">
        <v>6938</v>
      </c>
      <c r="F242" s="140">
        <f>IF($C$249=0,"",IF(C242="[Mark as ND1 if not relevant]","",C242/$C$249))</f>
        <v>0.23228192760820698</v>
      </c>
      <c r="G242" s="140">
        <f>IF($D$249=0,"",IF(D242="[Mark as ND1 if not relevant]","",D242/$D$249))</f>
        <v>0.2014459510467176</v>
      </c>
    </row>
    <row r="243">
      <c r="A243" s="51" t="s">
        <v>667</v>
      </c>
      <c r="B243" s="51" t="s">
        <v>3049</v>
      </c>
      <c r="C243" s="133">
        <v>1319.8803852</v>
      </c>
      <c r="D243" s="134">
        <v>5725</v>
      </c>
      <c r="F243" s="140">
        <f>IF($C$249=0,"",IF(C243="[Mark as ND1 if not relevant]","",C243/$C$249))</f>
        <v>0.23123607013624278</v>
      </c>
      <c r="G243" s="140">
        <f>IF($D$249=0,"",IF(D243="[Mark as ND1 if not relevant]","",D243/$D$249))</f>
        <v>0.1662263000493598</v>
      </c>
    </row>
    <row r="244">
      <c r="A244" s="51" t="s">
        <v>668</v>
      </c>
      <c r="B244" s="51" t="s">
        <v>3050</v>
      </c>
      <c r="C244" s="133">
        <v>751.19355398</v>
      </c>
      <c r="D244" s="134">
        <v>2723</v>
      </c>
      <c r="F244" s="140">
        <f>IF($C$249=0,"",IF(C244="[Mark as ND1 if not relevant]","",C244/$C$249))</f>
        <v>0.13160514186116323</v>
      </c>
      <c r="G244" s="140">
        <f>IF($D$249=0,"",IF(D244="[Mark as ND1 if not relevant]","",D244/$D$249))</f>
        <v>0.07906274498417584</v>
      </c>
    </row>
    <row r="245">
      <c r="A245" s="51" t="s">
        <v>669</v>
      </c>
      <c r="B245" s="51" t="s">
        <v>3051</v>
      </c>
      <c r="C245" s="133">
        <v>273.48885367</v>
      </c>
      <c r="D245" s="134">
        <v>853</v>
      </c>
      <c r="F245" s="140">
        <f>IF($C$249=0,"",IF(C245="[Mark as ND1 if not relevant]","",C245/$C$249))</f>
        <v>0.04791380223377894</v>
      </c>
      <c r="G245" s="140">
        <f>IF($D$249=0,"",IF(D245="[Mark as ND1 if not relevant]","",D245/$D$249))</f>
        <v>0.024766992828315088</v>
      </c>
    </row>
    <row r="246">
      <c r="A246" s="51" t="s">
        <v>670</v>
      </c>
      <c r="B246" s="51" t="s">
        <v>3052</v>
      </c>
      <c r="C246" s="133">
        <v>83.03902953</v>
      </c>
      <c r="D246" s="134">
        <v>237</v>
      </c>
      <c r="F246" s="140">
        <f>IF($C$249=0,"",IF(C246="[Mark as ND1 if not relevant]","",C246/$C$249))</f>
        <v>0.014547999251867822</v>
      </c>
      <c r="G246" s="140">
        <f>IF($D$249=0,"",IF(D246="[Mark as ND1 if not relevant]","",D246/$D$249))</f>
        <v>0.006881333294619784</v>
      </c>
    </row>
    <row r="247">
      <c r="A247" s="51" t="s">
        <v>671</v>
      </c>
      <c r="B247" s="51" t="s">
        <v>3053</v>
      </c>
      <c r="C247" s="133">
        <v>27.52212006</v>
      </c>
      <c r="D247" s="134">
        <v>69</v>
      </c>
      <c r="F247" s="140">
        <f>IF($C$249=0,"",IF(C247="[Mark as ND1 if not relevant]","",C247/$C$249))</f>
        <v>0.0048217300263371276</v>
      </c>
      <c r="G247" s="140">
        <f>IF($D$249=0,"",IF(D247="[Mark as ND1 if not relevant]","",D247/$D$249))</f>
        <v>0.0020034261490665195</v>
      </c>
    </row>
    <row r="248">
      <c r="A248" s="51" t="s">
        <v>672</v>
      </c>
      <c r="B248" s="51" t="s">
        <v>646</v>
      </c>
      <c r="C248" s="133">
        <v>13.58706566</v>
      </c>
      <c r="D248" s="134">
        <v>30</v>
      </c>
      <c r="F248" s="140">
        <f>IF($C$249=0,"",IF(C248="[Mark as ND1 if not relevant]","",C248/$C$249))</f>
        <v>0.0023803821188125465</v>
      </c>
      <c r="G248" s="140">
        <f>IF($D$249=0,"",IF(D248="[Mark as ND1 if not relevant]","",D248/$D$249))</f>
        <v>0.0008710548474202259</v>
      </c>
    </row>
    <row r="249">
      <c r="A249" s="51" t="s">
        <v>673</v>
      </c>
      <c r="B249" s="78" t="s">
        <v>92</v>
      </c>
      <c r="C249" s="133">
        <f>SUM(C241:C248)</f>
        <v>5707.9346852</v>
      </c>
      <c r="D249" s="134">
        <f>SUM(D241:D248)</f>
        <v>34441</v>
      </c>
      <c r="F249" s="128">
        <f>SUM(F241:F248)</f>
        <v>1</v>
      </c>
      <c r="G249" s="128">
        <f>SUM(G241:G248)</f>
        <v>1</v>
      </c>
    </row>
    <row r="250" outlineLevel="1">
      <c r="A250" s="51" t="s">
        <v>674</v>
      </c>
      <c r="B250" s="80" t="s">
        <v>3041</v>
      </c>
      <c r="C250" s="133">
        <v>12.33710952</v>
      </c>
      <c r="D250" s="134">
        <v>28</v>
      </c>
      <c r="F250" s="140">
        <f>IF($C$249=0,"",IF(C250="[for completion]","",C250/$C$249))</f>
        <v>0.002161396407003161</v>
      </c>
      <c r="G250" s="140">
        <f>IF($D$249=0,"",IF(D250="[for completion]","",D250/$D$249))</f>
        <v>0.0008129845242588775</v>
      </c>
    </row>
    <row r="251" outlineLevel="1">
      <c r="A251" s="51" t="s">
        <v>675</v>
      </c>
      <c r="B251" s="80" t="s">
        <v>3042</v>
      </c>
      <c r="C251" s="133">
        <v>1.24995614</v>
      </c>
      <c r="D251" s="134">
        <v>2</v>
      </c>
      <c r="F251" s="140">
        <f>IF($C$249=0,"",IF(C251="[for completion]","",C251/$C$249))</f>
        <v>0.00021898571180938505</v>
      </c>
      <c r="G251" s="140">
        <f>IF($D$249=0,"",IF(D251="[for completion]","",D251/$D$249))</f>
        <v>5.8070323161348394E-05</v>
      </c>
    </row>
    <row r="252" outlineLevel="1">
      <c r="A252" s="51" t="s">
        <v>676</v>
      </c>
      <c r="B252" s="80" t="s">
        <v>3043</v>
      </c>
      <c r="C252" s="133">
        <v>0</v>
      </c>
      <c r="D252" s="134">
        <v>0</v>
      </c>
      <c r="F252" s="140">
        <f>IF($C$249=0,"",IF(C252="[for completion]","",C252/$C$249))</f>
        <v>0</v>
      </c>
      <c r="G252" s="140">
        <f>IF($D$249=0,"",IF(D252="[for completion]","",D252/$D$249))</f>
        <v>0</v>
      </c>
    </row>
    <row r="253" outlineLevel="1">
      <c r="A253" s="51" t="s">
        <v>677</v>
      </c>
      <c r="B253" s="80" t="s">
        <v>3044</v>
      </c>
      <c r="C253" s="133">
        <v>0</v>
      </c>
      <c r="D253" s="134">
        <v>0</v>
      </c>
      <c r="F253" s="140">
        <f>IF($C$249=0,"",IF(C253="[for completion]","",C253/$C$249))</f>
        <v>0</v>
      </c>
      <c r="G253" s="140">
        <f>IF($D$249=0,"",IF(D253="[for completion]","",D253/$D$249))</f>
        <v>0</v>
      </c>
    </row>
    <row r="254" outlineLevel="1">
      <c r="A254" s="51" t="s">
        <v>678</v>
      </c>
      <c r="B254" s="80" t="s">
        <v>3045</v>
      </c>
      <c r="C254" s="133">
        <v>0</v>
      </c>
      <c r="D254" s="134">
        <v>0</v>
      </c>
      <c r="F254" s="140">
        <f>IF($C$249=0,"",IF(C254="[for completion]","",C254/$C$249))</f>
        <v>0</v>
      </c>
      <c r="G254" s="140">
        <f>IF($D$249=0,"",IF(D254="[for completion]","",D254/$D$249))</f>
        <v>0</v>
      </c>
    </row>
    <row r="255" outlineLevel="1">
      <c r="A255" s="51" t="s">
        <v>679</v>
      </c>
      <c r="B255" s="80" t="s">
        <v>3054</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3055</v>
      </c>
      <c r="C277" s="128">
        <v>0.83610888</v>
      </c>
      <c r="E277" s="49"/>
      <c r="F277" s="49"/>
    </row>
    <row r="278">
      <c r="A278" s="51" t="s">
        <v>706</v>
      </c>
      <c r="B278" s="51" t="s">
        <v>3056</v>
      </c>
      <c r="C278" s="128">
        <v>0.16389112</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3059</v>
      </c>
      <c r="C287" s="133">
        <v>5707.9346852</v>
      </c>
      <c r="D287" s="134">
        <v>34441</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5707.9346852</v>
      </c>
      <c r="D305" s="134">
        <f>SUM(D287:D304)</f>
        <v>34441</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3059</v>
      </c>
      <c r="C310" s="133">
        <v>5707.9346852</v>
      </c>
      <c r="D310" s="134">
        <v>34441</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5707.9346852</v>
      </c>
      <c r="D328" s="134">
        <f>SUM(D310:D327)</f>
        <v>34441</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663.31118184</v>
      </c>
      <c r="D333" s="134">
        <v>3557</v>
      </c>
      <c r="E333" s="57"/>
      <c r="F333" s="140">
        <f>IF($C$346=0,"",IF(C333="[For completion]","",C333/$C$346))</f>
        <v>0.1162086145729536</v>
      </c>
      <c r="G333" s="140">
        <f>IF($D$346=0,"",IF(D333="[For completion]","",D333/$D$346))</f>
        <v>0.10327806974245812</v>
      </c>
    </row>
    <row r="334" customFormat="1">
      <c r="A334" s="51" t="s">
        <v>2054</v>
      </c>
      <c r="B334" s="68" t="s">
        <v>1527</v>
      </c>
      <c r="C334" s="133">
        <v>1283.19053967</v>
      </c>
      <c r="D334" s="134">
        <v>7334</v>
      </c>
      <c r="E334" s="57"/>
      <c r="F334" s="140">
        <f>IF($C$346=0,"",IF(C334="[For completion]","",C334/$C$346))</f>
        <v>0.22480820304359148</v>
      </c>
      <c r="G334" s="140">
        <f>IF($D$346=0,"",IF(D334="[For completion]","",D334/$D$346))</f>
        <v>0.21294387503266457</v>
      </c>
    </row>
    <row r="335" customFormat="1">
      <c r="A335" s="51" t="s">
        <v>2055</v>
      </c>
      <c r="B335" s="68" t="s">
        <v>2201</v>
      </c>
      <c r="C335" s="133">
        <v>691.49586754</v>
      </c>
      <c r="D335" s="134">
        <v>4476</v>
      </c>
      <c r="E335" s="57"/>
      <c r="F335" s="140">
        <f>IF($C$346=0,"",IF(C335="[For completion]","",C335/$C$346))</f>
        <v>0.12114642259887223</v>
      </c>
      <c r="G335" s="140">
        <f>IF($D$346=0,"",IF(D335="[For completion]","",D335/$D$346))</f>
        <v>0.1299613832350977</v>
      </c>
    </row>
    <row r="336" customFormat="1">
      <c r="A336" s="51" t="s">
        <v>2056</v>
      </c>
      <c r="B336" s="68" t="s">
        <v>1528</v>
      </c>
      <c r="C336" s="133">
        <v>738.94594873</v>
      </c>
      <c r="D336" s="134">
        <v>5206</v>
      </c>
      <c r="E336" s="57"/>
      <c r="F336" s="140">
        <f>IF($C$346=0,"",IF(C336="[For completion]","",C336/$C$346))</f>
        <v>0.12945942612938435</v>
      </c>
      <c r="G336" s="140">
        <f>IF($D$346=0,"",IF(D336="[For completion]","",D336/$D$346))</f>
        <v>0.15115705118898987</v>
      </c>
    </row>
    <row r="337" customFormat="1">
      <c r="A337" s="51" t="s">
        <v>2057</v>
      </c>
      <c r="B337" s="68" t="s">
        <v>1529</v>
      </c>
      <c r="C337" s="133">
        <v>842.236106</v>
      </c>
      <c r="D337" s="134">
        <v>5414</v>
      </c>
      <c r="E337" s="57"/>
      <c r="F337" s="140">
        <f>IF($C$346=0,"",IF(C337="[For completion]","",C337/$C$346))</f>
        <v>0.1475553159681064</v>
      </c>
      <c r="G337" s="140">
        <f>IF($D$346=0,"",IF(D337="[For completion]","",D337/$D$346))</f>
        <v>0.1571963647977701</v>
      </c>
    </row>
    <row r="338" customFormat="1">
      <c r="A338" s="51" t="s">
        <v>2058</v>
      </c>
      <c r="B338" s="68" t="s">
        <v>1530</v>
      </c>
      <c r="C338" s="133">
        <v>590.81413687</v>
      </c>
      <c r="D338" s="134">
        <v>3851</v>
      </c>
      <c r="E338" s="57"/>
      <c r="F338" s="140">
        <f>IF($C$346=0,"",IF(C338="[For completion]","",C338/$C$346))</f>
        <v>0.10350751531931703</v>
      </c>
      <c r="G338" s="140">
        <f>IF($D$346=0,"",IF(D338="[For completion]","",D338/$D$346))</f>
        <v>0.11181440724717633</v>
      </c>
    </row>
    <row r="339" customFormat="1">
      <c r="A339" s="51" t="s">
        <v>2059</v>
      </c>
      <c r="B339" s="68" t="s">
        <v>1531</v>
      </c>
      <c r="C339" s="133">
        <v>594.03988324</v>
      </c>
      <c r="D339" s="134">
        <v>3273</v>
      </c>
      <c r="E339" s="57"/>
      <c r="F339" s="140">
        <f>IF($C$346=0,"",IF(C339="[For completion]","",C339/$C$346))</f>
        <v>0.10407264904068983</v>
      </c>
      <c r="G339" s="140">
        <f>IF($D$346=0,"",IF(D339="[For completion]","",D339/$D$346))</f>
        <v>0.09503208385354664</v>
      </c>
    </row>
    <row r="340" customFormat="1">
      <c r="A340" s="51" t="s">
        <v>2060</v>
      </c>
      <c r="B340" s="68" t="s">
        <v>1532</v>
      </c>
      <c r="C340" s="133">
        <v>247.92054421</v>
      </c>
      <c r="D340" s="134">
        <v>1106</v>
      </c>
      <c r="E340" s="57"/>
      <c r="F340" s="140">
        <f>IF($C$346=0,"",IF(C340="[For completion]","",C340/$C$346))</f>
        <v>0.04343436950195465</v>
      </c>
      <c r="G340" s="140">
        <f>IF($D$346=0,"",IF(D340="[For completion]","",D340/$D$346))</f>
        <v>0.03211288870822566</v>
      </c>
    </row>
    <row r="341" customFormat="1">
      <c r="A341" s="51" t="s">
        <v>2061</v>
      </c>
      <c r="B341" s="68" t="s">
        <v>2571</v>
      </c>
      <c r="C341" s="133">
        <v>44.10955644</v>
      </c>
      <c r="D341" s="134">
        <v>176</v>
      </c>
      <c r="E341" s="57"/>
      <c r="F341" s="140">
        <f>IF($C$346=0,"",IF(C341="[For completion]","",C341/$C$346))</f>
        <v>0.0077277612433742215</v>
      </c>
      <c r="G341" s="140">
        <f>IF($D$346=0,"",IF(D341="[For completion]","",D341/$D$346))</f>
        <v>0.005110188438198659</v>
      </c>
    </row>
    <row r="342" customFormat="1">
      <c r="A342" s="51" t="s">
        <v>2062</v>
      </c>
      <c r="B342" s="51" t="s">
        <v>2574</v>
      </c>
      <c r="C342" s="133">
        <v>6.57342972</v>
      </c>
      <c r="D342" s="134">
        <v>31</v>
      </c>
      <c r="F342" s="140">
        <f>IF($C$346=0,"",IF(C342="[For completion]","",C342/$C$346))</f>
        <v>0.0011516301574094963</v>
      </c>
      <c r="G342" s="140">
        <f>IF($D$346=0,"",IF(D342="[For completion]","",D342/$D$346))</f>
        <v>0.0009000900090009</v>
      </c>
    </row>
    <row r="343" customFormat="1">
      <c r="A343" s="51" t="s">
        <v>2063</v>
      </c>
      <c r="B343" s="51" t="s">
        <v>2572</v>
      </c>
      <c r="C343" s="133">
        <v>4.53276867</v>
      </c>
      <c r="D343" s="134">
        <v>15</v>
      </c>
      <c r="F343" s="140">
        <f>IF($C$346=0,"",IF(C343="[For completion]","",C343/$C$346))</f>
        <v>0.0007941171229153925</v>
      </c>
      <c r="G343" s="140">
        <f>IF($D$346=0,"",IF(D343="[For completion]","",D343/$D$346))</f>
        <v>0.00043552742371011295</v>
      </c>
    </row>
    <row r="344" customFormat="1">
      <c r="A344" s="51" t="s">
        <v>2568</v>
      </c>
      <c r="B344" s="68" t="s">
        <v>2573</v>
      </c>
      <c r="C344" s="133">
        <v>0.76472227</v>
      </c>
      <c r="D344" s="134">
        <v>2</v>
      </c>
      <c r="E344" s="57"/>
      <c r="F344" s="140">
        <f>IF($C$346=0,"",IF(C344="[For completion]","",C344/$C$346))</f>
        <v>0.00013397530143132762</v>
      </c>
      <c r="G344" s="140">
        <f>IF($D$346=0,"",IF(D344="[For completion]","",D344/$D$346))</f>
        <v>5.8070323161348394E-05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5707.9346852</v>
      </c>
      <c r="D346" s="134">
        <f>SUM(D333:D345)</f>
        <v>34441</v>
      </c>
      <c r="E346" s="57"/>
      <c r="F346" s="148">
        <f>SUM(F333:F345)</f>
        <v>1</v>
      </c>
      <c r="G346" s="148">
        <f>SUM(G333:G345)</f>
        <v>1</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4866.37686324</v>
      </c>
      <c r="D358" s="134">
        <v>27945</v>
      </c>
      <c r="E358" s="57"/>
      <c r="F358" s="140">
        <f>IF($C$365=0,"",IF(C358="[For completion]","",C358/$C$365))</f>
        <v>0.8525635158121098</v>
      </c>
      <c r="G358" s="140">
        <f>IF($D$365=0,"",IF(D358="[For completion]","",D358/$D$365))</f>
        <v>0.8113875903719404</v>
      </c>
    </row>
    <row r="359" customFormat="1">
      <c r="A359" s="51" t="s">
        <v>2378</v>
      </c>
      <c r="B359" s="154" t="s">
        <v>1915</v>
      </c>
      <c r="C359" s="133">
        <v>841.55782196</v>
      </c>
      <c r="D359" s="134">
        <v>6496</v>
      </c>
      <c r="E359" s="57"/>
      <c r="F359" s="140">
        <f>IF($C$365=0,"",IF(C359="[For completion]","",C359/$C$365))</f>
        <v>0.14743648418789024</v>
      </c>
      <c r="G359" s="140">
        <f>IF($D$365=0,"",IF(D359="[For completion]","",D359/$D$365))</f>
        <v>0.18861240962805959</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5707.9346852</v>
      </c>
      <c r="D365" s="134">
        <f>SUM(D358:D364)</f>
        <v>34441</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3057</v>
      </c>
      <c r="C368" s="133">
        <v>0</v>
      </c>
      <c r="D368" s="134">
        <v>0</v>
      </c>
      <c r="E368" s="57"/>
      <c r="F368" s="140">
        <f>IF($C$372=0,"",IF(C368="[For completion]","",C368/$C$372))</f>
        <v>0</v>
      </c>
      <c r="G368" s="140">
        <f>IF($D$372=0,"",IF(D368="[For completion]","",D368/$D$372))</f>
        <v>0</v>
      </c>
    </row>
    <row r="369" customFormat="1">
      <c r="A369" s="51" t="s">
        <v>2386</v>
      </c>
      <c r="B369" s="154" t="s">
        <v>3058</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3059</v>
      </c>
      <c r="C371" s="133">
        <v>5707.9346852</v>
      </c>
      <c r="D371" s="134">
        <v>34441</v>
      </c>
      <c r="E371" s="57"/>
      <c r="F371" s="140">
        <f>IF($C$372=0,"",IF(C371="[For completion]","",C371/$C$372))</f>
        <v>1</v>
      </c>
      <c r="G371" s="140">
        <f>IF($D$372=0,"",IF(D371="[For completion]","",D371/$D$372))</f>
        <v>1</v>
      </c>
    </row>
    <row r="372" customFormat="1">
      <c r="A372" s="51" t="s">
        <v>2389</v>
      </c>
      <c r="B372" s="68" t="s">
        <v>92</v>
      </c>
      <c r="C372" s="133">
        <f>SUM(C368:C371)</f>
        <v>5707.9346852</v>
      </c>
      <c r="D372" s="134">
        <f>SUM(D368:D371)</f>
        <v>34441</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3073</v>
      </c>
    </row>
    <row r="7" ht="47.3">
      <c r="A7" s="1" t="s">
        <v>1117</v>
      </c>
      <c r="B7" s="65" t="s">
        <v>2626</v>
      </c>
      <c r="C7" s="206" t="s">
        <v>3072</v>
      </c>
    </row>
    <row r="8" ht="47.3">
      <c r="A8" s="1" t="s">
        <v>1118</v>
      </c>
      <c r="B8" s="65" t="s">
        <v>2625</v>
      </c>
      <c r="C8" s="206" t="s">
        <v>3074</v>
      </c>
    </row>
    <row r="9" ht="32.05">
      <c r="A9" s="1" t="s">
        <v>1119</v>
      </c>
      <c r="B9" s="65" t="s">
        <v>1120</v>
      </c>
      <c r="C9" s="165" t="s">
        <v>3063</v>
      </c>
    </row>
    <row r="10" ht="47.3" customHeight="1">
      <c r="A10" s="1" t="s">
        <v>1121</v>
      </c>
      <c r="B10" s="65" t="s">
        <v>1333</v>
      </c>
      <c r="C10" s="165" t="s">
        <v>3075</v>
      </c>
    </row>
    <row r="11" ht="47.3" customHeight="1">
      <c r="A11" s="1" t="s">
        <v>1122</v>
      </c>
      <c r="B11" s="65" t="s">
        <v>3068</v>
      </c>
      <c r="C11" s="165" t="s">
        <v>3069</v>
      </c>
    </row>
    <row r="12" ht="108.15">
      <c r="A12" s="1" t="s">
        <v>1123</v>
      </c>
      <c r="B12" s="65" t="s">
        <v>2558</v>
      </c>
      <c r="C12" s="165" t="s">
        <v>3070</v>
      </c>
    </row>
    <row r="13" ht="62.5">
      <c r="A13" s="1" t="s">
        <v>1125</v>
      </c>
      <c r="B13" s="65" t="s">
        <v>1124</v>
      </c>
      <c r="C13" s="165" t="s">
        <v>3066</v>
      </c>
    </row>
    <row r="14" ht="32.05">
      <c r="A14" s="1" t="s">
        <v>1127</v>
      </c>
      <c r="B14" s="65" t="s">
        <v>1126</v>
      </c>
      <c r="C14" s="165" t="s">
        <v>3065</v>
      </c>
    </row>
    <row r="15" ht="32.05">
      <c r="A15" s="1" t="s">
        <v>1129</v>
      </c>
      <c r="B15" s="65" t="s">
        <v>1128</v>
      </c>
      <c r="C15" s="165" t="s">
        <v>3064</v>
      </c>
    </row>
    <row r="16" ht="32.05">
      <c r="A16" s="1" t="s">
        <v>1131</v>
      </c>
      <c r="B16" s="65" t="s">
        <v>1130</v>
      </c>
      <c r="C16" s="165" t="s">
        <v>3067</v>
      </c>
    </row>
    <row r="17" ht="32.05" customHeight="1">
      <c r="A17" s="1" t="s">
        <v>1132</v>
      </c>
      <c r="B17" s="69" t="s">
        <v>3060</v>
      </c>
      <c r="C17" s="165" t="s">
        <v>3061</v>
      </c>
    </row>
    <row r="18" ht="32.05">
      <c r="A18" s="1" t="s">
        <v>1134</v>
      </c>
      <c r="B18" s="69" t="s">
        <v>1133</v>
      </c>
      <c r="C18" s="165" t="s">
        <v>3062</v>
      </c>
    </row>
    <row r="19" ht="32.05">
      <c r="A19" s="1" t="s">
        <v>2557</v>
      </c>
      <c r="B19" s="69" t="s">
        <v>1135</v>
      </c>
      <c r="C19" s="165" t="s">
        <v>3071</v>
      </c>
    </row>
    <row r="20" ht="16.9">
      <c r="A20" s="1" t="s">
        <v>2559</v>
      </c>
      <c r="B20" s="65" t="s">
        <v>2556</v>
      </c>
      <c r="C20" s="165" t="s">
        <v>3076</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3077</v>
      </c>
      <c r="E3" s="266"/>
      <c r="F3" s="266"/>
      <c r="G3" s="266"/>
      <c r="H3" s="266"/>
      <c r="J3" s="21"/>
    </row>
    <row r="4" ht="48.75" customHeight="1">
      <c r="B4" s="20"/>
      <c r="D4" s="266"/>
      <c r="E4" s="266"/>
      <c r="F4" s="266"/>
      <c r="G4" s="266"/>
      <c r="H4" s="266"/>
      <c r="J4" s="21"/>
    </row>
    <row r="5">
      <c r="B5" s="20"/>
      <c r="E5" s="267"/>
      <c r="F5" s="268"/>
      <c r="J5" s="21"/>
    </row>
    <row r="6">
      <c r="B6" s="20"/>
      <c r="D6" s="269" t="s">
        <v>3078</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3079</v>
      </c>
      <c r="D14" s="263"/>
      <c r="E14" s="57"/>
      <c r="F14" s="57"/>
      <c r="G14" s="57"/>
      <c r="H14" s="49"/>
      <c r="L14" s="49"/>
      <c r="M14" s="49"/>
    </row>
    <row r="15">
      <c r="A15" s="51" t="s">
        <v>1345</v>
      </c>
      <c r="B15" s="68" t="s">
        <v>3080</v>
      </c>
      <c r="C15" s="51" t="s">
        <v>2946</v>
      </c>
      <c r="D15" s="51" t="s">
        <v>3081</v>
      </c>
      <c r="E15" s="57"/>
      <c r="F15" s="57"/>
      <c r="G15" s="57"/>
      <c r="H15" s="49"/>
      <c r="L15" s="49"/>
      <c r="M15" s="49"/>
    </row>
    <row r="16">
      <c r="A16" s="51" t="s">
        <v>1346</v>
      </c>
      <c r="B16" s="68" t="s">
        <v>1335</v>
      </c>
      <c r="C16" s="51" t="s">
        <v>3079</v>
      </c>
      <c r="E16" s="57"/>
      <c r="F16" s="57"/>
      <c r="G16" s="57"/>
      <c r="H16" s="49"/>
      <c r="L16" s="49"/>
      <c r="M16" s="49"/>
    </row>
    <row r="17">
      <c r="A17" s="51" t="s">
        <v>1347</v>
      </c>
      <c r="B17" s="68" t="s">
        <v>1336</v>
      </c>
      <c r="C17" s="51" t="s">
        <v>3079</v>
      </c>
      <c r="E17" s="57"/>
      <c r="F17" s="57"/>
      <c r="G17" s="57"/>
      <c r="H17" s="49"/>
      <c r="L17" s="49"/>
      <c r="M17" s="49"/>
    </row>
    <row r="18">
      <c r="A18" s="51" t="s">
        <v>1348</v>
      </c>
      <c r="B18" s="68" t="s">
        <v>3082</v>
      </c>
      <c r="C18" s="51" t="s">
        <v>2946</v>
      </c>
      <c r="D18" s="51" t="s">
        <v>3081</v>
      </c>
      <c r="E18" s="57"/>
      <c r="F18" s="57"/>
      <c r="G18" s="57"/>
      <c r="H18" s="49"/>
      <c r="L18" s="49"/>
      <c r="M18" s="49"/>
    </row>
    <row r="19">
      <c r="A19" s="51" t="s">
        <v>1349</v>
      </c>
      <c r="B19" s="68" t="s">
        <v>1337</v>
      </c>
      <c r="C19" s="51" t="s">
        <v>3079</v>
      </c>
      <c r="E19" s="57"/>
      <c r="F19" s="57"/>
      <c r="G19" s="57"/>
      <c r="H19" s="49"/>
      <c r="L19" s="49"/>
      <c r="M19" s="49"/>
    </row>
    <row r="20">
      <c r="A20" s="51" t="s">
        <v>1350</v>
      </c>
      <c r="B20" s="68" t="s">
        <v>1338</v>
      </c>
      <c r="C20" s="51" t="s">
        <v>2946</v>
      </c>
      <c r="D20" s="51" t="s">
        <v>3081</v>
      </c>
      <c r="E20" s="57"/>
      <c r="F20" s="57"/>
      <c r="G20" s="57"/>
      <c r="H20" s="49"/>
      <c r="L20" s="49"/>
      <c r="M20" s="49"/>
    </row>
    <row r="21">
      <c r="A21" s="51" t="s">
        <v>1351</v>
      </c>
      <c r="B21" s="68" t="s">
        <v>1339</v>
      </c>
      <c r="C21" s="51" t="s">
        <v>3079</v>
      </c>
      <c r="E21" s="57"/>
      <c r="F21" s="57"/>
      <c r="G21" s="57"/>
      <c r="H21" s="49"/>
      <c r="L21" s="49"/>
      <c r="M21" s="49"/>
    </row>
    <row r="22">
      <c r="A22" s="51" t="s">
        <v>1352</v>
      </c>
      <c r="B22" s="68" t="s">
        <v>1340</v>
      </c>
      <c r="C22" s="51" t="s">
        <v>3079</v>
      </c>
      <c r="E22" s="57"/>
      <c r="F22" s="57"/>
      <c r="G22" s="57"/>
      <c r="H22" s="49"/>
      <c r="L22" s="49"/>
      <c r="M22" s="49"/>
    </row>
    <row r="23">
      <c r="A23" s="51" t="s">
        <v>1353</v>
      </c>
      <c r="B23" s="68" t="s">
        <v>1419</v>
      </c>
      <c r="C23" s="51" t="s">
        <v>2981</v>
      </c>
      <c r="E23" s="57"/>
      <c r="F23" s="57"/>
      <c r="G23" s="57"/>
      <c r="H23" s="49"/>
      <c r="L23" s="49"/>
      <c r="M23" s="49"/>
    </row>
    <row r="24">
      <c r="A24" s="51" t="s">
        <v>1421</v>
      </c>
      <c r="B24" s="68" t="s">
        <v>1420</v>
      </c>
      <c r="C24" s="51" t="s">
        <v>2972</v>
      </c>
      <c r="E24" s="57"/>
      <c r="F24" s="57"/>
      <c r="G24" s="57"/>
      <c r="H24" s="49"/>
      <c r="L24" s="49"/>
      <c r="M24" s="49"/>
    </row>
    <row r="25" outlineLevel="1">
      <c r="A25" s="51" t="s">
        <v>1354</v>
      </c>
      <c r="B25" s="66" t="s">
        <v>2966</v>
      </c>
      <c r="C25" s="51" t="s">
        <v>2946</v>
      </c>
      <c r="D25" s="51" t="s">
        <v>3081</v>
      </c>
      <c r="E25" s="57"/>
      <c r="F25" s="57"/>
      <c r="G25" s="57"/>
      <c r="H25" s="49"/>
      <c r="L25" s="49"/>
      <c r="M25" s="49"/>
    </row>
    <row r="26" outlineLevel="1">
      <c r="A26" s="51" t="s">
        <v>1357</v>
      </c>
      <c r="B26" s="183" t="s">
        <v>2954</v>
      </c>
      <c r="C26" s="165" t="s">
        <v>2946</v>
      </c>
      <c r="D26" s="165" t="s">
        <v>3081</v>
      </c>
      <c r="E26" s="57"/>
      <c r="F26" s="57"/>
      <c r="G26" s="57"/>
      <c r="H26" s="49"/>
      <c r="L26" s="49"/>
      <c r="M26" s="49"/>
    </row>
    <row r="27" outlineLevel="1">
      <c r="A27" s="51" t="s">
        <v>1358</v>
      </c>
      <c r="B27" s="183" t="s">
        <v>2967</v>
      </c>
      <c r="C27" s="165" t="s">
        <v>2946</v>
      </c>
      <c r="D27" s="165" t="s">
        <v>3081</v>
      </c>
      <c r="E27" s="57"/>
      <c r="F27" s="57"/>
      <c r="G27" s="57"/>
      <c r="H27" s="49"/>
      <c r="L27" s="49"/>
      <c r="M27" s="49"/>
    </row>
    <row r="28" outlineLevel="1">
      <c r="A28" s="51" t="s">
        <v>1359</v>
      </c>
      <c r="B28" s="183" t="s">
        <v>2984</v>
      </c>
      <c r="C28" s="165" t="s">
        <v>2985</v>
      </c>
      <c r="D28" s="165"/>
      <c r="E28" s="57"/>
      <c r="F28" s="57"/>
      <c r="G28" s="57"/>
      <c r="H28" s="49"/>
      <c r="L28" s="49"/>
      <c r="M28" s="49"/>
    </row>
    <row r="29" outlineLevel="1">
      <c r="A29" s="51" t="s">
        <v>1360</v>
      </c>
      <c r="B29" s="183" t="s">
        <v>2962</v>
      </c>
      <c r="C29" s="165" t="s">
        <v>2946</v>
      </c>
      <c r="D29" s="165" t="s">
        <v>3081</v>
      </c>
      <c r="E29" s="57"/>
      <c r="F29" s="57"/>
      <c r="G29" s="57"/>
      <c r="H29" s="49"/>
      <c r="L29" s="49"/>
      <c r="M29" s="49"/>
    </row>
    <row r="30" outlineLevel="1">
      <c r="A30" s="51" t="s">
        <v>1361</v>
      </c>
      <c r="B30" s="183" t="s">
        <v>2960</v>
      </c>
      <c r="C30" s="165" t="s">
        <v>2946</v>
      </c>
      <c r="D30" s="165" t="s">
        <v>3081</v>
      </c>
      <c r="E30" s="57"/>
      <c r="F30" s="57"/>
      <c r="G30" s="57"/>
      <c r="H30" s="49"/>
      <c r="L30" s="49"/>
      <c r="M30" s="49"/>
    </row>
    <row r="31" outlineLevel="1">
      <c r="A31" s="51" t="s">
        <v>1362</v>
      </c>
      <c r="B31" s="183" t="s">
        <v>2956</v>
      </c>
      <c r="C31" s="165" t="s">
        <v>2946</v>
      </c>
      <c r="D31" s="165" t="s">
        <v>3081</v>
      </c>
      <c r="E31" s="57"/>
      <c r="F31" s="57"/>
      <c r="G31" s="57"/>
      <c r="H31" s="49"/>
      <c r="L31" s="49"/>
      <c r="M31" s="49"/>
    </row>
    <row r="32" outlineLevel="1">
      <c r="A32" s="51" t="s">
        <v>1363</v>
      </c>
      <c r="B32" s="183" t="s">
        <v>2955</v>
      </c>
      <c r="C32" s="165" t="s">
        <v>2946</v>
      </c>
      <c r="D32" s="165" t="s">
        <v>3081</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3081</v>
      </c>
      <c r="E35" s="264" t="s">
        <v>3083</v>
      </c>
      <c r="F35" s="118"/>
      <c r="G35" s="118"/>
      <c r="H35" s="49"/>
      <c r="L35" s="49"/>
      <c r="M35" s="49"/>
    </row>
    <row r="36">
      <c r="A36" s="51" t="s">
        <v>1380</v>
      </c>
      <c r="B36" s="68" t="s">
        <v>2946</v>
      </c>
      <c r="C36" s="51" t="s">
        <v>1148</v>
      </c>
      <c r="D36" s="51" t="s">
        <v>3081</v>
      </c>
      <c r="E36" s="51" t="s">
        <v>3084</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14.58</v>
      </c>
      <c r="H75" s="49"/>
    </row>
    <row r="76">
      <c r="A76" s="51" t="s">
        <v>1405</v>
      </c>
      <c r="B76" s="51" t="s">
        <v>2929</v>
      </c>
      <c r="C76" s="133">
        <v>15.24</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3085</v>
      </c>
      <c r="C82" s="148">
        <v>6.931E-05</v>
      </c>
      <c r="D82" s="148" t="str">
        <f>IF(C82="","","ND2")</f>
        <v>ND2</v>
      </c>
      <c r="E82" s="148" t="str">
        <f>IF(C82="","","ND2")</f>
        <v>ND2</v>
      </c>
      <c r="F82" s="148" t="str">
        <f>IF(C82="","","ND2")</f>
        <v>ND2</v>
      </c>
      <c r="G82" s="148">
        <f>IF(C82="","",C82)</f>
        <v>6.931E-05</v>
      </c>
      <c r="H82" s="49"/>
    </row>
    <row r="83">
      <c r="A83" s="51" t="s">
        <v>1412</v>
      </c>
      <c r="B83" s="51" t="s">
        <v>3086</v>
      </c>
      <c r="C83" s="148">
        <v>8.794E-05</v>
      </c>
      <c r="D83" s="148" t="str">
        <f>IF(C83="","","ND2")</f>
        <v>ND2</v>
      </c>
      <c r="E83" s="148" t="str">
        <f>IF(C83="","","ND2")</f>
        <v>ND2</v>
      </c>
      <c r="F83" s="148" t="str">
        <f>IF(C83="","","ND2")</f>
        <v>ND2</v>
      </c>
      <c r="G83" s="148">
        <f>IF(C83="","",C83)</f>
        <v>8.794E-05</v>
      </c>
      <c r="H83" s="49"/>
    </row>
    <row r="84">
      <c r="A84" s="51" t="s">
        <v>1413</v>
      </c>
      <c r="B84" s="51" t="s">
        <v>3087</v>
      </c>
      <c r="C84" s="148">
        <v>1.535E-05</v>
      </c>
      <c r="D84" s="148" t="str">
        <f>IF(C84="","","ND2")</f>
        <v>ND2</v>
      </c>
      <c r="E84" s="148" t="str">
        <f>IF(C84="","","ND2")</f>
        <v>ND2</v>
      </c>
      <c r="F84" s="148" t="str">
        <f>IF(C84="","","ND2")</f>
        <v>ND2</v>
      </c>
      <c r="G84" s="148">
        <f>IF(C84="","",C84)</f>
        <v>1.535E-05</v>
      </c>
      <c r="H84" s="49"/>
    </row>
    <row r="85">
      <c r="A85" s="51" t="s">
        <v>1414</v>
      </c>
      <c r="B85" s="51" t="s">
        <v>3088</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3089</v>
      </c>
      <c r="C87" s="148">
        <v>0.9998274</v>
      </c>
      <c r="D87" s="148" t="str">
        <f>IF(C87="","","ND2")</f>
        <v>ND2</v>
      </c>
      <c r="E87" s="148" t="str">
        <f>IF(C87="","","ND2")</f>
        <v>ND2</v>
      </c>
      <c r="F87" s="148" t="str">
        <f>IF(C87="","","ND2")</f>
        <v>ND2</v>
      </c>
      <c r="G87" s="148">
        <f>IF(C87="","",C87)</f>
        <v>0.9998274</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AE7622-F69D-4D16-9F5F-083EE8EB3CF5}"/>
</file>

<file path=customXml/itemProps2.xml><?xml version="1.0" encoding="utf-8"?>
<ds:datastoreItem xmlns:ds="http://schemas.openxmlformats.org/officeDocument/2006/customXml" ds:itemID="{F87EA9D7-264D-48C9-BBC2-7EF789B2CE46}"/>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2024-04-11T09:50:39Z</dcterms:created>
  <dcterms:modified xsi:type="dcterms:W3CDTF">2024-04-11T09:50:39Z</dcterms:modified>
</cp:coreProperties>
</file>