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397512238"/>
</workbook>
</file>

<file path=xl/calcChain.xml><?xml version="1.0" encoding="utf-8"?>
<calcChain xmlns="http://schemas.openxmlformats.org/spreadsheetml/2006/main">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<sst xmlns="http://schemas.openxmlformats.org/spreadsheetml/2006/main" count="2326" uniqueCount="1686">
  <si>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</si>
  <si>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</si>
  <si>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</si>
  <si>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</si>
  <si>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</si>
  <si>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</si>
  <si>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</si>
  <si>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</si>
  <si>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</si>
  <si>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</si>
  <si>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</si>
  <si>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</si>
  <si>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</si>
  <si>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</si>
  <si>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</si>
  <si>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</si>
  <si>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</si>
  <si>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</si>
  <si>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</si>
  <si>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</si>
  <si>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</si>
  <si>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</si>
  <si>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</si>
  <si>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</si>
  <si>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</si>
  <si>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</si>
  <si>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</si>
  <si>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</si>
  <si>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</si>
  <si>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</si>
  <si>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</si>
  <si>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</si>
  <si>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</si>
  <si>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</si>
  <si>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</si>
  <si>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</si>
  <si>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</si>
  <si>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</si>
  <si>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</si>
  <si>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</si>
  <si>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</si>
  <si>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</si>
  <si>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</si>
  <si>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</si>
  <si>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</si>
  <si>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</si>
  <si>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</si>
  <si>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</si>
  <si>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</si>
  <si>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</si>
  <si>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</si>
  <si>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</si>
  <si>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</si>
  <si>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</si>
  <si>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</si>
  <si>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</si>
  <si>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</si>
  <si>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</si>
  <si>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</si>
  <si>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</si>
  <si>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</si>
  <si>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</si>
  <si>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</si>
  <si>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</si>
  <si>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</si>
  <si>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</si>
  <si>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</si>
  <si>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</si>
  <si>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</si>
  <si>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</si>
  <si>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</si>
  <si>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</si>
  <si>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</si>
  <si>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</si>
  <si>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</si>
  <si>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</si>
  <si>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</si>
  <si>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</si>
  <si>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</si>
  <si>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</si>
  <si>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</si>
  <si>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</si>
  <si>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</si>
  <si>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</si>
  <si>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</si>
  <si>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</si>
  <si>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</si>
  <si>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</si>
  <si>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</si>
  <si>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</si>
  <si>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</si>
  <si>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</si>
  <si>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</si>
  <si>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</si>
  <si>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</si>
  <si>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</si>
  <si>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</si>
  <si>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</si>
  <si>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</si>
  <si>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</si>
  <si>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</si>
  <si>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</si>
  <si>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</si>
  <si>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</si>
  <si>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</si>
  <si>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</si>
  <si>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</si>
  <si>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</si>
  <si>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</si>
  <si>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</si>
  <si>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</si>
  <si>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</si>
  <si>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</si>
  <si>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</si>
  <si>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</si>
  <si>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</si>
  <si>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</si>
  <si>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</si>
  <si>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</si>
  <si>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</si>
  <si>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</si>
  <si>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</si>
  <si>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</si>
  <si>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</si>
  <si>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</si>
  <si>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</si>
  <si>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</si>
  <si>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</si>
  <si>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</si>
  <si>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</si>
  <si>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</si>
  <si>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</si>
  <si>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</si>
  <si>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</si>
  <si>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</si>
  <si>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</si>
  <si>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</si>
  <si>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</si>
  <si>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</si>
  <si>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</si>
  <si>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</si>
  <si>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</si>
  <si>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</si>
  <si>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</si>
  <si>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</si>
  <si>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</si>
  <si>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</si>
  <si>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</si>
  <si>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</si>
  <si>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</si>
  <si>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</si>
  <si>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</si>
  <si>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</si>
  <si>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</si>
  <si>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</si>
  <si>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</si>
  <si>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</si>
  <si>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</si>
  <si>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</si>
  <si>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</si>
  <si>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</si>
  <si>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</si>
  <si>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</si>
  <si>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</si>
  <si>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</si>
  <si>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</si>
  <si>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</si>
  <si>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</si>
  <si>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</si>
  <si>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</si>
  <si>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</si>
  <si>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</si>
  <si>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</si>
  <si>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</si>
  <si>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</si>
  <si>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</si>
  <si>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</si>
  <si>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</si>
  <si>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</si>
  <si>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</si>
  <si>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</si>
  <si>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</si>
  <si>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</si>
  <si>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</si>
  <si>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</si>
  <si>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</si>
  <si>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</si>
  <si>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</si>
  <si>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</si>
  <si>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</si>
  <si>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</si>
  <si>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</si>
  <si>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</si>
  <si>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</si>
  <si>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</si>
  <si>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</si>
  <si>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</si>
  <si>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</si>
  <si>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</si>
  <si>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</si>
  <si>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</si>
  <si>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</si>
  <si>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</si>
  <si>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</si>
  <si>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</si>
  <si>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</si>
  <si>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</si>
  <si>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</si>
  <si>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</si>
  <si>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</si>
  <si>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</si>
  <si>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</si>
  <si>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</si>
  <si>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</si>
  <si>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</si>
  <si>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</si>
  <si>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</si>
  <si>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</si>
  <si>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</si>
  <si>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</si>
  <si>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</si>
  <si>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</si>
  <si>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</si>
  <si>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</si>
  <si>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</si>
  <si>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</si>
  <si>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</si>
  <si>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</si>
  <si>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</si>
  <si>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</si>
  <si>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</si>
  <si>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</si>
  <si>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</si>
  <si>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</si>
  <si>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</si>
  <si>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</si>
  <si>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</si>
  <si>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</si>
  <si>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</si>
  <si>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</si>
  <si>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</si>
  <si>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</si>
  <si>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</si>
  <si>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</si>
  <si>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</si>
  <si>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</si>
  <si>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</si>
  <si>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</si>
  <si>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</si>
  <si>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</si>
  <si>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</si>
  <si>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</si>
  <si>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</si>
  <si>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</si>
  <si>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</si>
  <si>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</si>
  <si>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</si>
  <si>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</si>
  <si>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</si>
  <si>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</si>
  <si>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</si>
  <si>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</si>
  <si>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</si>
  <si>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</si>
  <si>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</si>
  <si>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</si>
  <si>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</si>
  <si>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</si>
  <si>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</si>
  <si>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</si>
  <si>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</si>
  <si>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</si>
  <si>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</si>
  <si>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</si>
  <si>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</si>
  <si>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</si>
  <si>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</si>
  <si>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</si>
  <si>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</si>
  <si>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</si>
  <si>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</si>
  <si>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</si>
  <si>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</si>
  <si>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</si>
  <si>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</si>
  <si>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</si>
  <si>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</si>
  <si>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</si>
  <si>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</si>
  <si>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</si>
  <si>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</si>
  <si>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</si>
  <si>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</si>
  <si>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</si>
  <si>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</si>
  <si>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</si>
  <si>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</si>
  <si>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</si>
  <si>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</si>
  <si>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</si>
  <si>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</si>
  <si>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</si>
  <si>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</si>
  <si>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</si>
  <si>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</si>
  <si>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</si>
  <si>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</si>
  <si>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</si>
  <si>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</si>
  <si>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</si>
  <si>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</si>
  <si>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</si>
  <si>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</si>
  <si>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</si>
  <si>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</si>
  <si>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</si>
  <si>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</si>
  <si>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</si>
  <si>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</si>
  <si>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</si>
  <si>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</si>
  <si>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</si>
  <si>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</si>
  <si>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</si>
  <si>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</si>
  <si>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</si>
  <si>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</si>
  <si>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</si>
  <si>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</si>
  <si>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</si>
  <si>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</si>
  <si>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</si>
  <si>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</si>
  <si>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</si>
  <si>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</si>
  <si>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</si>
  <si>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</si>
  <si>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</si>
  <si>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</si>
  <si>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</si>
  <si>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</si>
  <si>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</si>
  <si>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</si>
  <si>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</si>
  <si>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</si>
  <si>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</si>
  <si>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</si>
  <si>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</si>
  <si>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</si>
  <si>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</si>
  <si>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</si>
  <si>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</si>
  <si>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</si>
  <si>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</si>
  <si>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</si>
  <si>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</si>
  <si>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</si>
  <si>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</si>
  <si>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</si>
  <si>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</si>
  <si>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</si>
  <si>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</si>
  <si>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</si>
  <si>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</si>
  <si>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</si>
  <si>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</si>
  <si>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</si>
  <si>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</si>
  <si>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</si>
  <si>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</si>
  <si>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</si>
  <si>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</si>
  <si>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</si>
  <si>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</si>
  <si>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</si>
  <si>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</si>
  <si>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</si>
  <si>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</si>
  <si>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</si>
  <si>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</si>
  <si>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</si>
  <si>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</si>
  <si>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</si>
  <si>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</si>
  <si>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</si>
  <si>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</si>
  <si>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</si>
  <si>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</si>
  <si>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</si>
  <si>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</si>
  <si>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</si>
  <si>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</si>
  <si>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</si>
  <si>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</si>
  <si>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</si>
  <si>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</si>
  <si>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</si>
  <si>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</si>
  <si>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</si>
  <si>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</si>
  <si>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</si>
  <si>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</si>
  <si>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</si>
  <si>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</si>
  <si>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</si>
  <si>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</si>
  <si>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</si>
  <si>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</si>
  <si>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</si>
  <si>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</si>
  <si>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</si>
  <si>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</si>
  <si>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</si>
  <si>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</si>
  <si>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</si>
  <si>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</si>
  <si>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</si>
  <si>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</si>
  <si>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</si>
  <si>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</si>
  <si>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</si>
  <si>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</si>
  <si>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</si>
  <si>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</si>
  <si>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</si>
  <si>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</si>
  <si>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</si>
  <si>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</si>
  <si>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</si>
  <si>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</si>
  <si>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</si>
  <si>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</si>
  <si>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</si>
  <si>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</si>
  <si>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</si>
  <si>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</si>
  <si>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</si>
  <si>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</si>
  <si>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</si>
  <si>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</si>
  <si>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</si>
  <si>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</si>
  <si>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</si>
  <si>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</si>
  <si>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</si>
  <si>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</si>
  <si>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</si>
  <si>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</si>
  <si>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</si>
  <si>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</si>
  <si>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</si>
  <si>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</si>
  <si>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</si>
  <si>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</si>
  <si>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</si>
  <si>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</si>
  <si>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</si>
  <si>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</si>
  <si>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</si>
  <si>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</si>
  <si>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</si>
  <si>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</si>
  <si>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</si>
  <si>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</si>
  <si>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</si>
  <si>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</si>
  <si>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</si>
  <si>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</si>
  <si>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</si>
  <si>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</si>
  <si>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</si>
  <si>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</si>
  <si>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</si>
  <si>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</si>
  <si>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</si>
  <si>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</si>
  <si>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</si>
  <si>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</si>
  <si>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</si>
  <si>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</si>
  <si>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</si>
  <si>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</si>
  <si>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</si>
  <si>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</si>
  <si>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</si>
  <si>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</si>
  <si>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</si>
  <si>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</si>
  <si>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</si>
  <si>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</si>
  <si>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</si>
  <si>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</si>
  <si>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</si>
  <si>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</si>
  <si>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</si>
  <si>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</si>
  <si>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</si>
  <si>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</si>
  <si>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</si>
  <si>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</si>
  <si>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</si>
  <si>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</si>
  <si>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</si>
  <si>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</si>
  <si>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</si>
  <si>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</si>
  <si>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</si>
  <si>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</si>
  <si>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</si>
  <si>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</si>
  <si>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</si>
  <si>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</si>
  <si>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</si>
  <si>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</si>
  <si>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</si>
  <si>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</si>
  <si>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</si>
  <si>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</si>
  <si>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</si>
  <si>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</si>
  <si>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</si>
  <si>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</si>
  <si>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</si>
  <si>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</si>
  <si>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</si>
  <si>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</si>
  <si>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</si>
  <si>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</si>
  <si>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</si>
  <si>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</si>
  <si>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</si>
  <si>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</si>
  <si>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</si>
  <si>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</si>
  <si>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</si>
  <si>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</si>
  <si>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</si>
  <si>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</si>
  <si>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</si>
  <si>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</si>
  <si>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</si>
  <si>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</si>
  <si>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</si>
  <si>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</si>
  <si>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</si>
  <si>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</si>
  <si>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</si>
  <si>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</si>
  <si>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</si>
  <si>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</si>
  <si>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</si>
  <si>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</si>
  <si>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</si>
  <si>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</si>
  <si>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</si>
  <si>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</si>
  <si>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</si>
  <si>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</si>
  <si>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</si>
  <si>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</si>
  <si>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</si>
  <si>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</si>
  <si>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</si>
  <si>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</si>
  <si>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</si>
  <si>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</si>
  <si>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</si>
  <si>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</si>
  <si>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</si>
  <si>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</si>
  <si>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</si>
  <si>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</si>
  <si>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</si>
  <si>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</si>
  <si>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</si>
  <si>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</si>
  <si>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</si>
  <si>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</si>
  <si>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</si>
  <si>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</si>
  <si>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</si>
  <si>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</si>
  <si>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</si>
  <si>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</si>
  <si>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</si>
  <si>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</si>
  <si>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</si>
  <si>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</si>
  <si>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</si>
  <si>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</si>
  <si>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</si>
  <si>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</si>
  <si>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</si>
  <si>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</si>
  <si>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</si>
  <si>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</si>
  <si>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</si>
  <si>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</si>
  <si>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</si>
  <si>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</si>
  <si>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</si>
  <si>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</si>
  <si>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</si>
  <si>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</si>
  <si>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</si>
  <si>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</si>
  <si>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</si>
  <si>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</si>
  <si>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</si>
  <si>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</si>
  <si>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</si>
  <si>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</si>
  <si>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</si>
  <si>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</si>
  <si>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</si>
  <si>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</si>
  <si>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</si>
  <si>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</si>
  <si>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</si>
  <si>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</si>
  <si>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</si>
  <si>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</si>
  <si>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</si>
  <si>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</si>
  <si>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</si>
  <si>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</si>
  <si>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</si>
  <si>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</si>
  <si>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</si>
  <si>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</si>
  <si>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</si>
  <si>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</si>
  <si>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</si>
  <si>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</si>
  <si>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</si>
  <si>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</si>
  <si>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</si>
  <si>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</si>
  <si>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</si>
  <si>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</si>
  <si>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</si>
  <si>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</si>
  <si>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</si>
  <si>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</si>
  <si>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</si>
  <si>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</si>
  <si>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</si>
  <si>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</si>
  <si>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</si>
  <si>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</si>
  <si>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</si>
  <si>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</si>
  <si>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</si>
  <si>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</si>
  <si>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</si>
  <si>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</si>
  <si>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</si>
  <si>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</si>
  <si>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</si>
  <si>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</si>
  <si>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</si>
  <si>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</si>
  <si>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</si>
  <si>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</si>
  <si>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</si>
  <si>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</si>
  <si>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</si>
  <si>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</si>
  <si>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</si>
  <si>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</si>
  <si>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</si>
  <si>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</si>
  <si>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</si>
  <si>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</si>
  <si>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</si>
  <si>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</si>
  <si>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</si>
  <si>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</si>
  <si>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</si>
  <si>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</si>
  <si>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</si>
  <si>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</si>
  <si>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</si>
  <si>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</si>
  <si>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</si>
  <si>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</si>
  <si>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</si>
  <si>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</si>
  <si>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</si>
  <si>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</si>
  <si>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</si>
  <si>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</si>
  <si>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</si>
  <si>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</si>
  <si>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</si>
  <si>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</si>
  <si>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</si>
  <si>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</si>
  <si>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</si>
  <si>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</si>
  <si>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</si>
  <si>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</si>
  <si>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</si>
  <si>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</si>
  <si>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</si>
  <si>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</si>
  <si>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</si>
  <si>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</si>
  <si>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</si>
  <si>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</si>
  <si>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</si>
  <si>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</si>
  <si>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</si>
  <si>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</si>
  <si>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</si>
  <si>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</si>
  <si>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</si>
  <si>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</si>
  <si>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</si>
  <si>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</si>
  <si>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</si>
  <si>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</si>
  <si>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</si>
  <si>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</si>
  <si>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</si>
  <si>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</si>
  <si>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</si>
  <si>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</si>
  <si>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</si>
  <si>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</si>
  <si>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</si>
  <si>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</si>
  <si>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</si>
  <si>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</si>
  <si>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</si>
  <si>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</si>
  <si>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</si>
  <si>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</si>
  <si>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</si>
  <si>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</si>
  <si>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</si>
  <si>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</si>
  <si>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</si>
  <si>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</si>
  <si>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</si>
  <si>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</si>
  <si>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</si>
  <si>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</si>
  <si>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</si>
  <si>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</si>
  <si>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</si>
  <si>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</si>
  <si>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</si>
  <si>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</si>
  <si>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</si>
  <si>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</si>
  <si>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</si>
  <si>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</si>
  <si>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</si>
  <si>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</si>
  <si>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</si>
  <si>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</si>
  <si>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</si>
  <si>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</si>
  <si>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</si>
  <si>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</si>
  <si>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</si>
  <si>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</si>
  <si>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</si>
  <si>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</si>
  <si>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</si>
  <si>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</si>
  <si>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</si>
  <si>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</si>
  <si>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</si>
  <si>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</si>
  <si>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</si>
  <si>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</si>
  <si>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</si>
  <si>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</si>
  <si>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</si>
  <si>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</si>
  <si>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</si>
  <si>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</si>
  <si>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</si>
  <si>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</si>
  <si>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</si>
  <si>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</si>
  <si>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</si>
  <si>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</si>
  <si>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</si>
  <si>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</si>
  <si>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</si>
  <si>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</si>
  <si>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</si>
  <si>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</si>
  <si>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</si>
  <si>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</si>
  <si>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</si>
  <si>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</si>
  <si>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</si>
  <si>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</si>
  <si>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</si>
  <si>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</si>
  <si>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</si>
  <si>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</si>
  <si>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</si>
  <si>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</si>
  <si>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</si>
  <si>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</si>
  <si>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</si>
  <si>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</si>
  <si>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</si>
  <si>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</si>
  <si>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</si>
  <si>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</si>
  <si>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</si>
  <si>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</si>
  <si>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</si>
  <si>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</si>
  <si>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</si>
  <si>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</si>
  <si>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</si>
  <si>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</si>
  <si>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</si>
  <si>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</si>
  <si>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</si>
  <si>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</si>
  <si>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</si>
  <si>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</si>
  <si>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</si>
  <si>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</si>
  <si>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</si>
  <si>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</si>
  <si>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</si>
  <si>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</si>
  <si>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</si>
  <si>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</si>
  <si>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</si>
  <si>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</si>
  <si>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</si>
  <si>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</si>
  <si>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</si>
  <si>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</si>
  <si>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</si>
  <si>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</si>
  <si>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</si>
  <si>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</si>
  <si>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</si>
  <si>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</si>
  <si>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</si>
  <si>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</si>
  <si>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</si>
  <si>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</si>
  <si>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</si>
  <si>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</si>
  <si>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</si>
  <si>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</si>
  <si>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</si>
  <si>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</si>
  <si>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</si>
  <si>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</si>
  <si>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</si>
  <si>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</si>
  <si>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</si>
  <si>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</si>
  <si>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</si>
  <si>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</si>
  <si>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</si>
  <si>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</si>
  <si>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</si>
  <si>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</si>
  <si>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</si>
  <si>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</si>
  <si>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</si>
  <si>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</si>
  <si>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</si>
  <si>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</si>
  <si>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</si>
  <si>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</si>
  <si>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</si>
  <si>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</si>
  <si>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</si>
  <si>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</si>
  <si>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</si>
  <si>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</si>
  <si>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</si>
  <si>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</si>
  <si>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</si>
  <si>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</si>
  <si>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</si>
  <si>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</si>
  <si>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</si>
  <si>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</si>
  <si>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</si>
  <si>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</si>
  <si>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</si>
  <si>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</si>
  <si>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</si>
  <si>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</si>
  <si>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</si>
  <si>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</si>
  <si>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</si>
  <si>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</si>
  <si>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</si>
  <si>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</si>
  <si>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</si>
  <si>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</si>
  <si>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</si>
  <si>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</si>
  <si>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</si>
  <si>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</si>
  <si>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</si>
  <si>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</si>
  <si>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</si>
  <si>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</si>
  <si>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</si>
  <si>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</si>
  <si>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</si>
  <si>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</si>
  <si>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</si>
  <si>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</si>
  <si>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</si>
  <si>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</si>
  <si>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</si>
  <si>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</si>
  <si>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</si>
  <si>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</si>
  <si>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</si>
  <si>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</si>
  <si>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</si>
  <si>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</si>
  <si>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</si>
  <si>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</si>
  <si>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</si>
  <si>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</si>
  <si>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</si>
  <si>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</si>
  <si>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</si>
  <si>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</si>
  <si>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</si>
  <si>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</si>
  <si>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</si>
  <si>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</si>
  <si>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</si>
  <si>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</si>
  <si>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</si>
  <si>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</si>
  <si>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</si>
  <si>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</si>
  <si>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</si>
  <si>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</si>
  <si>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</si>
  <si>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</si>
  <si>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</si>
  <si>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</si>
  <si>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</si>
  <si>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</si>
  <si>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</si>
  <si>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</si>
  <si>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</si>
  <si>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</si>
  <si>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</si>
  <si>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</si>
  <si>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</si>
  <si>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</si>
  <si>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</si>
  <si>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</si>
  <si>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</si>
  <si>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</si>
  <si>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</si>
  <si>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</si>
  <si>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</si>
  <si>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</si>
  <si>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</si>
  <si>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</si>
  <si>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</si>
  <si>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</si>
  <si>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</si>
  <si>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</si>
  <si>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</si>
  <si>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</si>
  <si>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</si>
  <si>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</si>
  <si>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</si>
  <si>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</si>
  <si>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</si>
  <si>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</si>
  <si>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</si>
  <si>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</si>
  <si>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</si>
  <si>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</si>
  <si>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</si>
  <si>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</si>
  <si>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</si>
  <si>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</si>
  <si>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</si>
  <si>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</si>
  <si>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</si>
  <si>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</si>
  <si>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</si>
  <si>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</si>
  <si>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</si>
  <si>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</si>
  <si>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</si>
  <si>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</si>
  <si>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</si>
  <si>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</si>
  <si>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</si>
  <si>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</si>
  <si>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</si>
  <si>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</si>
  <si>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</si>
  <si>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</si>
  <si>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</si>
  <si>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</si>
  <si>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</si>
  <si>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</si>
  <si>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</si>
  <si>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</si>
  <si>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</si>
  <si>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</si>
  <si>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</si>
  <si>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</si>
  <si>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</si>
  <si>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</si>
  <si>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</si>
  <si>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</si>
  <si>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</si>
  <si>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</si>
  <si>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</si>
  <si>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</si>
  <si>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</si>
  <si>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</si>
  <si>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</si>
  <si>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</si>
  <si>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</si>
  <si>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</si>
  <si>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</si>
  <si>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</si>
  <si>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</si>
  <si>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</si>
  <si>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</si>
  <si>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</si>
  <si>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</si>
  <si>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</si>
  <si>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</si>
  <si>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</si>
  <si>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</si>
  <si>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</si>
  <si>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</si>
  <si>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</si>
  <si>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</si>
  <si>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</si>
  <si>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</si>
  <si>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</si>
  <si>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</si>
  <si>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</si>
  <si>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</si>
  <si>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</si>
  <si>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</si>
  <si>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</si>
  <si>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</si>
  <si>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</si>
  <si>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</si>
  <si>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</si>
  <si>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</si>
  <si>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</si>
  <si>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</si>
  <si>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</si>
  <si>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</si>
  <si>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</si>
  <si>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</si>
  <si>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</si>
  <si>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</si>
  <si>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</si>
  <si>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</si>
  <si>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</si>
  <si>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</si>
  <si>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</si>
  <si>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</si>
  <si>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</si>
  <si>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</si>
  <si>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</si>
  <si>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</si>
  <si>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</si>
  <si>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</si>
  <si>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</si>
  <si>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</si>
  <si>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</si>
  <si>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</si>
  <si>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</si>
  <si>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</si>
  <si>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</si>
  <si>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</si>
  <si>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</si>
  <si>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</si>
  <si>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</si>
  <si>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</si>
  <si>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</si>
  <si>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</si>
  <si>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</si>
  <si>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</si>
  <si>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</si>
  <si>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</si>
  <si>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</si>
  <si>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</si>
  <si>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</si>
  <si>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</si>
  <si>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</si>
  <si>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</si>
  <si>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</si>
  <si>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</si>
  <si>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</si>
  <si>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</si>
  <si>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</si>
  <si>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</si>
  <si>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</si>
  <si>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</si>
  <si>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</si>
  <si>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</si>
  <si>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</si>
  <si>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</si>
  <si>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</si>
  <si>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</si>
  <si>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</si>
  <si>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</si>
  <si>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</si>
  <si>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</si>
  <si>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</si>
  <si>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</si>
  <si>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</si>
  <si>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</si>
  <si>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</si>
  <si>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</si>
  <si>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</si>
  <si>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</si>
  <si>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</si>
  <si>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</si>
  <si>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</si>
  <si>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</si>
  <si>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</si>
  <si>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</si>
  <si>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</si>
  <si>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</si>
  <si>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</si>
  <si>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</si>
  <si>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</si>
  <si>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</si>
  <si>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</si>
  <si>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</si>
  <si>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</si>
  <si>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</si>
  <si>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</si>
  <si>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</si>
  <si>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</si>
  <si>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</si>
  <si>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</si>
  <si>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</si>
  <si>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</si>
  <si>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</si>
  <si>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</si>
  <si>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</si>
  <si>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</si>
  <si>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</si>
  <si>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</si>
  <si>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</si>
  <si>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</si>
  <si>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</si>
  <si>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</si>
  <si>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</si>
  <si>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</si>
  <si>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</si>
  <si>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</si>
  <si>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</si>
  <si>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</si>
  <si>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</si>
  <si>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</si>
  <si>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</si>
  <si>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</si>
  <si>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</si>
  <si>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</si>
  <si>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</si>
  <si>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</si>
  <si>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</si>
  <si>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</si>
  <si>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</si>
  <si>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</si>
  <si>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</si>
  <si>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</si>
  <si>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</si>
  <si>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</si>
  <si>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</si>
  <si>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</si>
  <si>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</si>
  <si>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</si>
  <si>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</si>
  <si>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</si>
  <si>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</si>
  <si>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</si>
  <si>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</si>
  <si>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</si>
  <si>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</si>
  <si>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</si>
  <si>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</si>
  <si>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</si>
  <si>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</si>
  <si>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</si>
  <si>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</si>
  <si>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</si>
  <si>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</si>
  <si>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</si>
  <si>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</si>
  <si>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</si>
  <si>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</si>
  <si>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</si>
  <si>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</si>
  <si>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</si>
  <si>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</si>
  <si>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</si>
  <si>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</si>
  <si>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</si>
  <si>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</si>
  <si>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</si>
  <si>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</si>
  <si>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</si>
  <si>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</si>
  <si>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</si>
  <si>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</si>
  <si>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</si>
  <si>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</si>
  <si>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</si>
  <si>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</si>
  <si>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</si>
  <si>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</si>
  <si>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</si>
  <si>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</si>
  <si>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</si>
  <si>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</si>
  <si>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</si>
  <si>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</si>
  <si>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</si>
  <si>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</si>
  <si>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</si>
  <si>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</si>
  <si>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</si>
  <si>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</si>
  <si>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</si>
  <si>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</si>
  <si>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</si>
  <si>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</si>
  <si>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</si>
  <si>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</si>
  <si>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</si>
  <si>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</si>
  <si>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</si>
  <si>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</si>
  <si>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</si>
  <si>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</si>
  <si>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</si>
  <si>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</si>
  <si>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</si>
  <si>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</si>
  <si>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</si>
  <si>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</si>
  <si>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</si>
  <si>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</si>
  <si>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</si>
  <si>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</si>
  <si>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</si>
  <si>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</si>
  <si>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</si>
  <si>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</si>
  <si>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</si>
  <si>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</si>
  <si>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</si>
  <si>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</si>
  <si>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</si>
  <si>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</si>
  <si>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</si>
  <si>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</si>
  <si>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</si>
  <si>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</si>
  <si>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</si>
  <si>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</si>
  <si>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</si>
  <si>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</si>
  <si>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</si>
  <si>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</si>
  <si>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</si>
  <si>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</si>
  <si>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</si>
  <si>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</si>
  <si>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</si>
  <si>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</si>
  <si>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</si>
  <si>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</si>
  <si>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</si>
  <si>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</si>
  <si>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</si>
  <si>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</si>
  <si>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</si>
  <si>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</si>
  <si>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</si>
  <si>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</si>
  <si>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</si>
  <si>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</si>
  <si>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</si>
  <si>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</si>
  <si>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</si>
  <si>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</si>
  <si>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</si>
  <si>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</si>
  <si>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</si>
  <si>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</si>
  <si>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</si>
  <si>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</si>
  <si>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</si>
  <si>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</si>
  <si>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</si>
  <si>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</si>
  <si>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</si>
  <si>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</si>
  <si>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</si>
  <si>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</si>
  <si>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</si>
  <si>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</si>
  <si>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</si>
  <si>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</si>
  <si>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</si>
  <si>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</si>
  <si>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</si>
  <si>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</si>
  <si>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</si>
  <si>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</si>
  <si>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</si>
  <si>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</si>
  <si>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</si>
  <si>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</si>
  <si>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</si>
  <si>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</si>
  <si>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</si>
  <si>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</si>
  <si>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</si>
  <si>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</si>
  <si>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</si>
  <si>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</si>
  <si>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</si>
  <si>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</si>
  <si>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</si>
  <si>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</si>
  <si>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</si>
  <si>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</si>
  <si>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</si>
  <si>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</si>
  <si>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</si>
  <si>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</si>
  <si>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</si>
  <si>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</si>
  <si>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</si>
  <si>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</si>
  <si>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</si>
  <si>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</si>
  <si>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</si>
  <si>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</si>
  <si>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</si>
  <si>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</si>
  <si>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</si>
  <si>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</si>
  <si>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</si>
  <si>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</si>
  <si>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</si>
  <si>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</si>
  <si>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</si>
  <si>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</si>
  <si>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</si>
  <si>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</si>
  <si>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</si>
  <si>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</si>
  <si>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</si>
  <si>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</si>
  <si>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</si>
  <si>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</si>
  <si>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</si>
  <si>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</si>
  <si>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</si>
  <si>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</si>
  <si>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</si>
  <si>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</si>
  <si>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</si>
  <si>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</si>
  <si>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</si>
  <si>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</si>
  <si>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</si>
  <si>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</si>
  <si>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</si>
  <si>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</si>
  <si>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</si>
  <si>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</si>
  <si>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</si>
  <si>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</si>
  <si>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</si>
  <si>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</si>
  <si>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</si>
  <si>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</si>
  <si>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</si>
  <si>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</si>
  <si>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</si>
  <si>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</si>
  <si>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</si>
  <si>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</si>
  <si>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</si>
  <si>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</si>
  <si>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</si>
  <si>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</si>
  <si>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</si>
  <si>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</si>
  <si>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</si>
  <si>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</si>
  <si>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</si>
  <si>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</si>
  <si>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</si>
  <si>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</si>
  <si>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</si>
  <si>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</si>
  <si>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</si>
  <si>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</si>
  <si>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</si>
  <si>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</si>
  <si>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</si>
  <si>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</si>
  <si>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</si>
  <si>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</si>
  <si>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</si>
  <si>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</si>
  <si>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</si>
  <si>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</si>
  <si>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</si>
  <si>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</si>
  <si>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</si>
  <si>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</si>
  <si>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</si>
  <si>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</si>
  <si>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</si>
  <si>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</si>
  <si>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</si>
  <si>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</si>
  <si>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</si>
  <si>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</si>
  <si>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</si>
  <si>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</si>
  <si>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</si>
  <si>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</si>
  <si>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</si>
  <si>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</si>
  <si>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</si>
  <si>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</si>
  <si>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</si>
  <si>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</si>
  <si>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</si>
  <si>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</si>
  <si>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</si>
  <si>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</si>
  <si>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</si>
  <si>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</si>
  <si>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</si>
  <si>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</si>
  <si>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</si>
  <si>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</si>
  <si>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</si>
  <si>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</si>
  <si>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</si>
  <si>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</si>
  <si>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</si>
  <si>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</si>
  <si>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</si>
  <si>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</si>
  <si>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</si>
  <si>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</si>
  <si>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</si>
  <si>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</si>
  <si>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</si>
  <si>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</si>
  <si>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</si>
  <si>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</si>
  <si>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</si>
  <si>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</si>
  <si>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</si>
  <si>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</si>
  <si>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</si>
  <si>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</si>
  <si>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</si>
  <si>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</si>
  <si>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</si>
  <si>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</si>
  <si>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</si>
  <si>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</si>
  <si>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</si>
  <si>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</si>
  <si>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</si>
  <si>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</si>
  <si>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</si>
  <si>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</si>
  <si>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</si>
  <si>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</si>
  <si>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</si>
  <si>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</si>
  <si>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</si>
  <si>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</si>
  <si>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</si>
  <si>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</si>
  <si>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</si>
  <si>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</si>
  <si>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</si>
  <si>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</si>
  <si>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</si>
  <si>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</si>
  <si>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</si>
  <si>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</si>
  <si>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</si>
  <si>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</si>
  <si>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</si>
  <si>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</si>
  <si>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</si>
  <si>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</si>
  <si>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</si>
  <si>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</si>
  <si>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</si>
  <si>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</si>
  <si>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</si>
  <si>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</si>
  <si>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</si>
  <si>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</si>
  <si>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</si>
  <si>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</si>
  <si>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</si>
  <si>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</si>
  <si>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</si>
  <si>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</si>
  <si>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</si>
  <si>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</si>
  <si>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</si>
  <si>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</si>
  <si>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</si>
  <si>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</si>
  <si>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</si>
  <si>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</si>
  <si>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</si>
  <si>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</si>
  <si>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</si>
  <si>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</si>
  <si>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</si>
  <si>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</si>
  <si>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</si>
  <si>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</si>
  <si>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</si>
  <si>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</si>
  <si>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</si>
  <si>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</si>
  <si>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</si>
  <si>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</si>
  <si>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</si>
  <si>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</si>
  <si>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</si>
  <si>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</si>
  <si>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</si>
  <si>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</si>
  <si>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</si>
  <si>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</si>
  <si>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</si>
  <si>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</si>
  <si>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</si>
  <si>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</si>
  <si>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</si>
  <si>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</si>
  <si>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</si>
  <si>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</si>
  <si>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</si>
  <si>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</si>
  <si>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</si>
  <si>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</si>
  <si>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</si>
  <si>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</si>
  <si>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</si>
  <si>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</si>
  <si>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</si>
  <si>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</si>
  <si>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</si>
  <si>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</si>
  <si>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</si>
  <si>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</si>
  <si>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</si>
  <si>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</si>
  <si>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</si>
  <si>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</si>
  <si>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</si>
  <si>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</si>
  <si>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</si>
  <si>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</si>
  <si>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</si>
  <si>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</si>
  <si>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</si>
  <si>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</si>
  <si>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</si>
  <si>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</si>
  <si>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</si>
  <si>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</si>
  <si>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</si>
  <si>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</si>
  <si>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</si>
  <si>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</si>
  <si>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</si>
  <si>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</si>
  <si>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</si>
  <si>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</si>
  <si>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</si>
  <si>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</si>
  <si>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</si>
  <si>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</si>
  <si>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</si>
  <si>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</si>
  <si>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</si>
  <si>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</si>
  <si>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</si>
  <si>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</si>
  <si>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</si>
  <si>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</si>
  <si>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</si>
  <si>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</si>
  <si>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</si>
  <si>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</si>
  <si>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</si>
  <si>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</si>
  <si>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</si>
  <si>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</si>
  <si>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</si>
  <si>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</si>
  <si>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</si>
  <si>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</si>
  <si>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</si>
  <si>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</si>
  <si>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</si>
  <si>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</si>
  <si>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</si>
  <si>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</si>
  <si>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</si>
  <si>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</si>
  <si>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</si>
  <si>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</si>
  <si>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</si>
  <si>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</si>
  <si>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</si>
  <si>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</si>
  <si>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</si>
  <si>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</si>
  <si>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</si>
  <si>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</si>
  <si>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</si>
  <si>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</si>
  <si>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</si>
  <si>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</si>
  <si>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</si>
  <si>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</si>
  <si>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</si>
  <si>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</si>
  <si>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</si>
  <si>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</si>
  <si>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</si>
  <si>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</si>
  <si>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</si>
  <si>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</si>
  <si>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</si>
  <si>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</si>
  <si>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</si>
  <si>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</si>
  <si>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</si>
  <si>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</si>
  <si>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</si>
  <si>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</si>
  <si>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</si>
  <si>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</si>
  <si>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</si>
  <si>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</si>
  <si>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</si>
  <si>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20-05-2017</t>
  </si>
  <si>
    <t>Cut-off Date: 30-04-2017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</si>
</sst>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42855</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12419.835690000002</v>
      </c>
      <c r="D38" s="126"/>
      <c r="F38" s="68"/>
      <c r="H38" s="66"/>
      <c r="L38" s="66"/>
      <c r="M38" s="66"/>
    </row>
    <row r="39" spans="1:13" x14ac:dyDescent="0.25">
      <c r="A39" s="103" t="s">
        <v>445</v>
      </c>
      <c r="B39" s="68" t="s">
        <v>129</v>
      </c>
      <c r="C39" s="126">
        <v>9500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0.30644107326315001</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12419.835690000002</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12419.835690000002</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18.873518749999999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3.862447</v>
      </c>
      <c r="D70" s="126" t="s">
        <v>181</v>
      </c>
      <c r="E70" s="9"/>
      <c r="F70" s="138">
        <f t="shared" ref="F70:F76" si="1">IF($C$77=0,"",IF(C70="[for completion]","",C70/$C$77))</f>
        <v>3.1099018516346976E-4</v>
      </c>
      <c r="G70" s="153" t="str">
        <f t="shared" ref="G70:G76" si="2">IF($D$77=0,"",IF(D70="[Mark as ND1 if not relevant]","",D70/$D$77))</f>
        <v/>
      </c>
      <c r="H70" s="66"/>
      <c r="L70" s="66"/>
      <c r="M70" s="66"/>
    </row>
    <row r="71" spans="1:13" x14ac:dyDescent="0.25">
      <c r="A71" s="103" t="s">
        <v>471</v>
      </c>
      <c r="B71" s="9" t="s">
        <v>5</v>
      </c>
      <c r="C71" s="126">
        <v>7.0273110000000001</v>
      </c>
      <c r="D71" s="126" t="s">
        <v>181</v>
      </c>
      <c r="E71" s="9"/>
      <c r="F71" s="138">
        <f t="shared" si="1"/>
        <v>5.6581352419626417E-4</v>
      </c>
      <c r="G71" s="153" t="str">
        <f t="shared" si="2"/>
        <v/>
      </c>
      <c r="H71" s="66"/>
      <c r="L71" s="66"/>
      <c r="M71" s="66"/>
    </row>
    <row r="72" spans="1:13" x14ac:dyDescent="0.25">
      <c r="A72" s="103" t="s">
        <v>472</v>
      </c>
      <c r="B72" s="9" t="s">
        <v>6</v>
      </c>
      <c r="C72" s="126">
        <v>9.4887929999999994</v>
      </c>
      <c r="D72" s="126" t="s">
        <v>181</v>
      </c>
      <c r="E72" s="9"/>
      <c r="F72" s="138">
        <f t="shared" si="1"/>
        <v>7.6400310270868072E-4</v>
      </c>
      <c r="G72" s="153" t="str">
        <f t="shared" si="2"/>
        <v/>
      </c>
      <c r="H72" s="66"/>
      <c r="L72" s="66"/>
      <c r="M72" s="66"/>
    </row>
    <row r="73" spans="1:13" x14ac:dyDescent="0.25">
      <c r="A73" s="103" t="s">
        <v>473</v>
      </c>
      <c r="B73" s="9" t="s">
        <v>7</v>
      </c>
      <c r="C73" s="126">
        <v>8.4792470000000009</v>
      </c>
      <c r="D73" s="126" t="s">
        <v>181</v>
      </c>
      <c r="E73" s="9"/>
      <c r="F73" s="138">
        <f t="shared" si="1"/>
        <v>6.8271813039163924E-4</v>
      </c>
      <c r="G73" s="153" t="str">
        <f t="shared" si="2"/>
        <v/>
      </c>
      <c r="H73" s="66"/>
      <c r="L73" s="66"/>
      <c r="M73" s="66"/>
    </row>
    <row r="74" spans="1:13" x14ac:dyDescent="0.25">
      <c r="A74" s="103" t="s">
        <v>474</v>
      </c>
      <c r="B74" s="9" t="s">
        <v>8</v>
      </c>
      <c r="C74" s="126">
        <v>17.937844999999999</v>
      </c>
      <c r="D74" s="126" t="s">
        <v>181</v>
      </c>
      <c r="E74" s="9"/>
      <c r="F74" s="138">
        <f t="shared" si="1"/>
        <v>1.4442900415160701E-3</v>
      </c>
      <c r="G74" s="153" t="str">
        <f t="shared" si="2"/>
        <v/>
      </c>
      <c r="H74" s="66"/>
      <c r="L74" s="66"/>
      <c r="M74" s="66"/>
    </row>
    <row r="75" spans="1:13" x14ac:dyDescent="0.25">
      <c r="A75" s="103" t="s">
        <v>475</v>
      </c>
      <c r="B75" s="9" t="s">
        <v>9</v>
      </c>
      <c r="C75" s="126">
        <v>209.25625099999999</v>
      </c>
      <c r="D75" s="126" t="s">
        <v>181</v>
      </c>
      <c r="E75" s="9"/>
      <c r="F75" s="138">
        <f t="shared" si="1"/>
        <v>1.6848552289546886E-2</v>
      </c>
      <c r="G75" s="153" t="str">
        <f t="shared" si="2"/>
        <v/>
      </c>
      <c r="H75" s="66"/>
      <c r="L75" s="66"/>
      <c r="M75" s="66"/>
    </row>
    <row r="76" spans="1:13" x14ac:dyDescent="0.25">
      <c r="A76" s="103" t="s">
        <v>476</v>
      </c>
      <c r="B76" s="9" t="s">
        <v>10</v>
      </c>
      <c r="C76" s="126">
        <v>12163.783793000001</v>
      </c>
      <c r="D76" s="126" t="s">
        <v>181</v>
      </c>
      <c r="E76" s="9"/>
      <c r="F76" s="138">
        <f t="shared" si="1"/>
        <v>0.97938363272647699</v>
      </c>
      <c r="G76" s="60" t="str">
        <f t="shared" si="2"/>
        <v/>
      </c>
      <c r="H76" s="66"/>
      <c r="L76" s="66"/>
      <c r="M76" s="66"/>
    </row>
    <row r="77" spans="1:13" x14ac:dyDescent="0.25">
      <c r="A77" s="103" t="s">
        <v>477</v>
      </c>
      <c r="B77" s="10" t="s">
        <v>1</v>
      </c>
      <c r="C77" s="69">
        <f>SUM(C70:C76)</f>
        <v>12419.835687000001</v>
      </c>
      <c r="D77" s="69">
        <f>SUM(D70:D76)</f>
        <v>0</v>
      </c>
      <c r="E77" s="68"/>
      <c r="F77" s="138">
        <f>SUM(F70:F76)</f>
        <v>1</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2.2143549999999999</v>
      </c>
      <c r="D79" s="126" t="s">
        <v>181</v>
      </c>
      <c r="E79" s="68"/>
      <c r="F79" s="136">
        <f>IF($C$77=0,"",IF(C79="[for completion]","",C79/$C$77))</f>
        <v>1.7829181124495819E-4</v>
      </c>
      <c r="G79" s="126"/>
      <c r="H79" s="66"/>
      <c r="L79" s="66"/>
      <c r="M79" s="66"/>
    </row>
    <row r="80" spans="1:13" hidden="1" outlineLevel="1" x14ac:dyDescent="0.25">
      <c r="A80" s="103" t="s">
        <v>480</v>
      </c>
      <c r="B80" s="83" t="s">
        <v>39</v>
      </c>
      <c r="C80" s="163">
        <v>1.6480919999999999</v>
      </c>
      <c r="D80" s="126" t="s">
        <v>181</v>
      </c>
      <c r="E80" s="68"/>
      <c r="F80" s="136">
        <f>IF($C$77=0,"",IF(C80="[for completion]","",C80/$C$77))</f>
        <v>1.3269837391851155E-4</v>
      </c>
      <c r="G80" s="126"/>
      <c r="H80" s="66"/>
      <c r="L80" s="66"/>
      <c r="M80" s="66"/>
    </row>
    <row r="81" spans="1:13" hidden="1" outlineLevel="1" x14ac:dyDescent="0.25">
      <c r="A81" s="103" t="s">
        <v>481</v>
      </c>
      <c r="B81" s="83" t="s">
        <v>41</v>
      </c>
      <c r="C81" s="163">
        <v>2.4744790000000001</v>
      </c>
      <c r="D81" s="126" t="s">
        <v>181</v>
      </c>
      <c r="E81" s="68"/>
      <c r="F81" s="136">
        <f>IF($C$77=0,"",IF(C81="[for completion]","",C81/$C$77))</f>
        <v>1.9923604968381898E-4</v>
      </c>
      <c r="G81" s="126"/>
      <c r="H81" s="66"/>
      <c r="L81" s="66"/>
      <c r="M81" s="66"/>
    </row>
    <row r="82" spans="1:13" hidden="1" outlineLevel="1" x14ac:dyDescent="0.25">
      <c r="A82" s="103" t="s">
        <v>482</v>
      </c>
      <c r="B82" s="83" t="s">
        <v>42</v>
      </c>
      <c r="C82" s="163">
        <v>4.5528320000000004</v>
      </c>
      <c r="D82" s="126" t="s">
        <v>181</v>
      </c>
      <c r="E82" s="68"/>
      <c r="F82" s="136">
        <f>IF($C$77=0,"",IF(C82="[for completion]","",C82/$C$77))</f>
        <v>3.6657747451244522E-4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8.1315000000000008</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9500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9500</v>
      </c>
      <c r="D100" s="69">
        <f>SUM(D93:D99)</f>
        <v>0</v>
      </c>
      <c r="E100" s="68"/>
      <c r="F100" s="138">
        <f>SUM(F93:F99)</f>
        <v>1</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12419.835700000001</v>
      </c>
      <c r="D112" s="126">
        <v>12419.835700000001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12419.835700000001</v>
      </c>
      <c r="D127" s="126">
        <f>SUM(D112:D126)</f>
        <v>12419.835700000001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9500</v>
      </c>
      <c r="D138" s="126">
        <v>9500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9500</v>
      </c>
      <c r="D153" s="126">
        <f>SUM(D138:D152)</f>
        <v>9500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4925</v>
      </c>
      <c r="D164" s="126">
        <v>4925</v>
      </c>
      <c r="E164" s="11"/>
      <c r="F164" s="11">
        <f>IF($C$167=0,"",IF(C164="[for completion]","",C164/$C$167))</f>
        <v>0.51842105263157889</v>
      </c>
      <c r="G164" s="11">
        <f>IF($D$164=0,"",IF(D164="[for completion]","",D164/$D$167))</f>
        <v>0.51842105263157889</v>
      </c>
      <c r="H164" s="66"/>
      <c r="L164" s="66"/>
      <c r="M164" s="66"/>
    </row>
    <row r="165" spans="1:13" x14ac:dyDescent="0.25">
      <c r="A165" s="103" t="s">
        <v>559</v>
      </c>
      <c r="B165" s="66" t="s">
        <v>16</v>
      </c>
      <c r="C165" s="126">
        <v>4575</v>
      </c>
      <c r="D165" s="126">
        <v>4575</v>
      </c>
      <c r="E165" s="11"/>
      <c r="F165" s="11">
        <f>IF($C$167=0,"",IF(C165="[for completion]","",C165/$C$167))</f>
        <v>0.48157894736842105</v>
      </c>
      <c r="G165" s="11">
        <f>IF($D$164=0,"",IF(D165="[for completion]","",D165/$D$167))</f>
        <v>0.48157894736842105</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9500</v>
      </c>
      <c r="D167" s="134">
        <f>SUM(D164:D166)</f>
        <v>9500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12419.8357</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12419.8357</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66641</v>
      </c>
      <c r="D28" s="107" t="s">
        <v>181</v>
      </c>
      <c r="E28" s="126"/>
      <c r="F28" s="126">
        <f>IF(C28=0,"",C28)</f>
        <v>66641</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8.0500000000000005E-4</v>
      </c>
      <c r="D36" s="107" t="s">
        <v>181</v>
      </c>
      <c r="E36" s="127"/>
      <c r="F36" s="107">
        <f>IF(C36=0,"",C36)</f>
        <v>8.0500000000000005E-4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2.35E-2</v>
      </c>
      <c r="D99" s="107"/>
      <c r="E99" s="107"/>
      <c r="F99" s="135">
        <f t="shared" ref="F99:F129" si="3">IF(C99=0,"",C99)</f>
        <v>2.35E-2</v>
      </c>
      <c r="G99" s="53"/>
    </row>
    <row r="100" spans="1:7" s="52" customFormat="1" x14ac:dyDescent="0.25">
      <c r="A100" s="103" t="s">
        <v>847</v>
      </c>
      <c r="B100" s="68" t="s">
        <v>1603</v>
      </c>
      <c r="C100" s="135">
        <v>2.5999999999999999E-2</v>
      </c>
      <c r="D100" s="107"/>
      <c r="E100" s="107"/>
      <c r="F100" s="135">
        <f t="shared" si="3"/>
        <v>2.5999999999999999E-2</v>
      </c>
      <c r="G100" s="53"/>
    </row>
    <row r="101" spans="1:7" s="52" customFormat="1" x14ac:dyDescent="0.25">
      <c r="A101" s="103" t="s">
        <v>848</v>
      </c>
      <c r="B101" s="68" t="s">
        <v>1604</v>
      </c>
      <c r="C101" s="135">
        <v>2.3300000000000001E-2</v>
      </c>
      <c r="D101" s="107"/>
      <c r="E101" s="107"/>
      <c r="F101" s="135">
        <f t="shared" si="3"/>
        <v>2.3300000000000001E-2</v>
      </c>
      <c r="G101" s="53"/>
    </row>
    <row r="102" spans="1:7" s="52" customFormat="1" x14ac:dyDescent="0.25">
      <c r="A102" s="103" t="s">
        <v>849</v>
      </c>
      <c r="B102" s="68" t="s">
        <v>1605</v>
      </c>
      <c r="C102" s="135">
        <v>5.45E-2</v>
      </c>
      <c r="D102" s="107"/>
      <c r="E102" s="107"/>
      <c r="F102" s="135">
        <f t="shared" si="3"/>
        <v>5.45E-2</v>
      </c>
      <c r="G102" s="53"/>
    </row>
    <row r="103" spans="1:7" s="52" customFormat="1" x14ac:dyDescent="0.25">
      <c r="A103" s="103" t="s">
        <v>850</v>
      </c>
      <c r="B103" s="68" t="s">
        <v>1606</v>
      </c>
      <c r="C103" s="135">
        <v>0.1095</v>
      </c>
      <c r="D103" s="107"/>
      <c r="E103" s="107"/>
      <c r="F103" s="135">
        <f t="shared" si="3"/>
        <v>0.1095</v>
      </c>
      <c r="G103" s="53"/>
    </row>
    <row r="104" spans="1:7" s="52" customFormat="1" x14ac:dyDescent="0.25">
      <c r="A104" s="103" t="s">
        <v>851</v>
      </c>
      <c r="B104" s="68" t="s">
        <v>1607</v>
      </c>
      <c r="C104" s="135">
        <v>0.2356</v>
      </c>
      <c r="D104" s="107"/>
      <c r="E104" s="107"/>
      <c r="F104" s="135">
        <f t="shared" si="3"/>
        <v>0.2356</v>
      </c>
      <c r="G104" s="53"/>
    </row>
    <row r="105" spans="1:7" s="52" customFormat="1" x14ac:dyDescent="0.25">
      <c r="A105" s="103" t="s">
        <v>852</v>
      </c>
      <c r="B105" s="68" t="s">
        <v>1608</v>
      </c>
      <c r="C105" s="135">
        <v>0.23280000000000001</v>
      </c>
      <c r="D105" s="107"/>
      <c r="E105" s="107"/>
      <c r="F105" s="135">
        <f t="shared" si="3"/>
        <v>0.23280000000000001</v>
      </c>
      <c r="G105" s="53"/>
    </row>
    <row r="106" spans="1:7" s="52" customFormat="1" x14ac:dyDescent="0.25">
      <c r="A106" s="103" t="s">
        <v>853</v>
      </c>
      <c r="B106" s="68" t="s">
        <v>1609</v>
      </c>
      <c r="C106" s="135">
        <v>1.32E-2</v>
      </c>
      <c r="D106" s="107"/>
      <c r="E106" s="107"/>
      <c r="F106" s="135">
        <f t="shared" si="3"/>
        <v>1.32E-2</v>
      </c>
      <c r="G106" s="53"/>
    </row>
    <row r="107" spans="1:7" s="52" customFormat="1" x14ac:dyDescent="0.25">
      <c r="A107" s="103" t="s">
        <v>854</v>
      </c>
      <c r="B107" s="68" t="s">
        <v>1610</v>
      </c>
      <c r="C107" s="135">
        <v>0.12130000000000001</v>
      </c>
      <c r="D107" s="107"/>
      <c r="E107" s="107"/>
      <c r="F107" s="135">
        <f t="shared" si="3"/>
        <v>0.12130000000000001</v>
      </c>
      <c r="G107" s="53"/>
    </row>
    <row r="108" spans="1:7" s="52" customFormat="1" x14ac:dyDescent="0.25">
      <c r="A108" s="103" t="s">
        <v>855</v>
      </c>
      <c r="B108" s="68" t="s">
        <v>1611</v>
      </c>
      <c r="C108" s="135">
        <v>9.7100000000000006E-2</v>
      </c>
      <c r="D108" s="107"/>
      <c r="E108" s="107"/>
      <c r="F108" s="135">
        <f t="shared" si="3"/>
        <v>9.7100000000000006E-2</v>
      </c>
      <c r="G108" s="53"/>
    </row>
    <row r="109" spans="1:7" s="52" customFormat="1" x14ac:dyDescent="0.25">
      <c r="A109" s="103" t="s">
        <v>856</v>
      </c>
      <c r="B109" s="68" t="s">
        <v>1612</v>
      </c>
      <c r="C109" s="135">
        <v>2.86E-2</v>
      </c>
      <c r="D109" s="107"/>
      <c r="E109" s="107"/>
      <c r="F109" s="135">
        <f t="shared" si="3"/>
        <v>2.86E-2</v>
      </c>
      <c r="G109" s="53"/>
    </row>
    <row r="110" spans="1:7" s="52" customFormat="1" x14ac:dyDescent="0.25">
      <c r="A110" s="103" t="s">
        <v>857</v>
      </c>
      <c r="B110" s="68" t="s">
        <v>1613</v>
      </c>
      <c r="C110" s="135">
        <v>3.4700000000000002E-2</v>
      </c>
      <c r="D110" s="107"/>
      <c r="E110" s="107"/>
      <c r="F110" s="135">
        <f t="shared" si="3"/>
        <v>3.4700000000000002E-2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0.93640000000000001</v>
      </c>
      <c r="D131" s="107" t="s">
        <v>181</v>
      </c>
      <c r="E131" s="107"/>
      <c r="F131" s="135">
        <f>IF(C131=0,"",C131)</f>
        <v>0.93640000000000001</v>
      </c>
    </row>
    <row r="132" spans="1:7" x14ac:dyDescent="0.25">
      <c r="A132" s="103" t="s">
        <v>878</v>
      </c>
      <c r="B132" s="5" t="s">
        <v>1616</v>
      </c>
      <c r="C132" s="135">
        <v>6.3600000000000004E-2</v>
      </c>
      <c r="D132" s="107" t="s">
        <v>181</v>
      </c>
      <c r="E132" s="107"/>
      <c r="F132" s="135">
        <f>IF(C132=0,"",C132)</f>
        <v>6.3600000000000004E-2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0.86650000000000005</v>
      </c>
      <c r="D141" s="107" t="s">
        <v>181</v>
      </c>
      <c r="E141" s="107"/>
      <c r="F141" s="135">
        <f>IF(C141=0,"",C141)</f>
        <v>0.86650000000000005</v>
      </c>
    </row>
    <row r="142" spans="1:7" x14ac:dyDescent="0.25">
      <c r="A142" s="103" t="s">
        <v>887</v>
      </c>
      <c r="B142" s="67" t="s">
        <v>12</v>
      </c>
      <c r="C142" s="135">
        <v>0.13350000000000001</v>
      </c>
      <c r="D142" s="107" t="s">
        <v>181</v>
      </c>
      <c r="E142" s="107"/>
      <c r="F142" s="135">
        <f>IF(C142=0,"",C142)</f>
        <v>0.13350000000000001</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4.19E-2</v>
      </c>
      <c r="D151" s="107" t="s">
        <v>181</v>
      </c>
      <c r="E151" s="107"/>
      <c r="F151" s="135">
        <f>IF(C151=0,"",C151)</f>
        <v>4.19E-2</v>
      </c>
    </row>
    <row r="152" spans="1:7" x14ac:dyDescent="0.25">
      <c r="A152" s="103" t="s">
        <v>896</v>
      </c>
      <c r="B152" s="9" t="s">
        <v>1619</v>
      </c>
      <c r="C152" s="135">
        <v>9.4600000000000004E-2</v>
      </c>
      <c r="D152" s="107" t="s">
        <v>181</v>
      </c>
      <c r="E152" s="107"/>
      <c r="F152" s="135">
        <f>IF(C152=0,"",C152)</f>
        <v>9.4600000000000004E-2</v>
      </c>
    </row>
    <row r="153" spans="1:7" x14ac:dyDescent="0.25">
      <c r="A153" s="103" t="s">
        <v>897</v>
      </c>
      <c r="B153" s="9" t="s">
        <v>1620</v>
      </c>
      <c r="C153" s="135">
        <v>0.1014</v>
      </c>
      <c r="D153" s="107" t="s">
        <v>181</v>
      </c>
      <c r="E153" s="107"/>
      <c r="F153" s="135">
        <f>IF(C153=0,"",C153)</f>
        <v>0.1014</v>
      </c>
    </row>
    <row r="154" spans="1:7" x14ac:dyDescent="0.25">
      <c r="A154" s="103" t="s">
        <v>898</v>
      </c>
      <c r="B154" s="9" t="s">
        <v>1621</v>
      </c>
      <c r="C154" s="135">
        <v>0.18790000000000001</v>
      </c>
      <c r="D154" s="127" t="s">
        <v>181</v>
      </c>
      <c r="E154" s="127"/>
      <c r="F154" s="135">
        <f>IF(C154=0,"",C154)</f>
        <v>0.18790000000000001</v>
      </c>
    </row>
    <row r="155" spans="1:7" x14ac:dyDescent="0.25">
      <c r="A155" s="103" t="s">
        <v>899</v>
      </c>
      <c r="B155" s="9" t="s">
        <v>1622</v>
      </c>
      <c r="C155" s="135">
        <v>0.57410000000000005</v>
      </c>
      <c r="D155" s="127" t="s">
        <v>181</v>
      </c>
      <c r="E155" s="127"/>
      <c r="F155" s="135">
        <f>IF(C155=0,"",C155)</f>
        <v>0.57410000000000005</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2.9999999999999997E-4</v>
      </c>
      <c r="D161" s="107" t="s">
        <v>181</v>
      </c>
      <c r="E161" s="107"/>
      <c r="F161" s="135">
        <f>IF(C161=0,"",C161)</f>
        <v>2.9999999999999997E-4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100.20683626212259</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15.578799999999999</v>
      </c>
      <c r="D171" s="126">
        <v>1098</v>
      </c>
      <c r="E171" s="13"/>
      <c r="F171" s="135">
        <f t="shared" ref="F171:F194" si="4">IF($C$195=0,"",IF(C171="","",C171/$C$195))</f>
        <v>1.2543483365782097E-3</v>
      </c>
      <c r="G171" s="135">
        <f t="shared" ref="G171:G194" si="5">IF($D$195=0,"",IF(D171="","",D171/$D$195))</f>
        <v>8.8589824272643659E-3</v>
      </c>
    </row>
    <row r="172" spans="1:7" x14ac:dyDescent="0.25">
      <c r="A172" s="103" t="s">
        <v>911</v>
      </c>
      <c r="B172" s="68" t="s">
        <v>1624</v>
      </c>
      <c r="C172" s="126">
        <v>107.1632</v>
      </c>
      <c r="D172" s="126">
        <v>3303</v>
      </c>
      <c r="E172" s="13"/>
      <c r="F172" s="135">
        <f t="shared" si="4"/>
        <v>8.6283912536522719E-3</v>
      </c>
      <c r="G172" s="135">
        <f t="shared" si="5"/>
        <v>2.6649561891852639E-2</v>
      </c>
    </row>
    <row r="173" spans="1:7" x14ac:dyDescent="0.25">
      <c r="A173" s="103" t="s">
        <v>912</v>
      </c>
      <c r="B173" s="68" t="s">
        <v>1625</v>
      </c>
      <c r="C173" s="126">
        <v>232.68440000000001</v>
      </c>
      <c r="D173" s="126">
        <v>5137</v>
      </c>
      <c r="E173" s="13"/>
      <c r="F173" s="135">
        <f t="shared" si="4"/>
        <v>1.8734901923620484E-2</v>
      </c>
      <c r="G173" s="135">
        <f t="shared" si="5"/>
        <v>4.1446805763986377E-2</v>
      </c>
    </row>
    <row r="174" spans="1:7" x14ac:dyDescent="0.25">
      <c r="A174" s="103" t="s">
        <v>913</v>
      </c>
      <c r="B174" s="68" t="s">
        <v>1626</v>
      </c>
      <c r="C174" s="126">
        <v>455.43549999999999</v>
      </c>
      <c r="D174" s="126">
        <v>7786</v>
      </c>
      <c r="E174" s="13"/>
      <c r="F174" s="135">
        <f t="shared" si="4"/>
        <v>3.6670010645471103E-2</v>
      </c>
      <c r="G174" s="135">
        <f t="shared" si="5"/>
        <v>6.2819705991512154E-2</v>
      </c>
    </row>
    <row r="175" spans="1:7" x14ac:dyDescent="0.25">
      <c r="A175" s="103" t="s">
        <v>914</v>
      </c>
      <c r="B175" s="68" t="s">
        <v>1627</v>
      </c>
      <c r="C175" s="126">
        <v>1891.2954999999999</v>
      </c>
      <c r="D175" s="126">
        <v>25916</v>
      </c>
      <c r="E175" s="13"/>
      <c r="F175" s="135">
        <f t="shared" si="4"/>
        <v>0.15228023752810574</v>
      </c>
      <c r="G175" s="135">
        <f t="shared" si="5"/>
        <v>0.2090978038114602</v>
      </c>
    </row>
    <row r="176" spans="1:7" x14ac:dyDescent="0.25">
      <c r="A176" s="103" t="s">
        <v>915</v>
      </c>
      <c r="B176" s="68" t="s">
        <v>1628</v>
      </c>
      <c r="C176" s="126">
        <v>2603.7617</v>
      </c>
      <c r="D176" s="126">
        <v>28696</v>
      </c>
      <c r="E176" s="13"/>
      <c r="F176" s="135">
        <f t="shared" si="4"/>
        <v>0.20964542565801292</v>
      </c>
      <c r="G176" s="135">
        <f t="shared" si="5"/>
        <v>0.23152765002985268</v>
      </c>
    </row>
    <row r="177" spans="1:7" x14ac:dyDescent="0.25">
      <c r="A177" s="103" t="s">
        <v>916</v>
      </c>
      <c r="B177" s="68" t="s">
        <v>1629</v>
      </c>
      <c r="C177" s="126">
        <v>2313.9650000000001</v>
      </c>
      <c r="D177" s="126">
        <v>21447</v>
      </c>
      <c r="E177" s="13"/>
      <c r="F177" s="135">
        <f t="shared" si="4"/>
        <v>0.18631204898003681</v>
      </c>
      <c r="G177" s="135">
        <f t="shared" si="5"/>
        <v>0.17304061577189331</v>
      </c>
    </row>
    <row r="178" spans="1:7" x14ac:dyDescent="0.25">
      <c r="A178" s="103" t="s">
        <v>917</v>
      </c>
      <c r="B178" s="68" t="s">
        <v>1630</v>
      </c>
      <c r="C178" s="126">
        <v>1618.7561000000001</v>
      </c>
      <c r="D178" s="126">
        <v>12886</v>
      </c>
      <c r="E178" s="13"/>
      <c r="F178" s="135">
        <f t="shared" si="4"/>
        <v>0.13033635590423076</v>
      </c>
      <c r="G178" s="135">
        <f t="shared" si="5"/>
        <v>0.10396798502525374</v>
      </c>
    </row>
    <row r="179" spans="1:7" x14ac:dyDescent="0.25">
      <c r="A179" s="103" t="s">
        <v>918</v>
      </c>
      <c r="B179" s="68" t="s">
        <v>1631</v>
      </c>
      <c r="C179" s="126">
        <v>981.27300000000002</v>
      </c>
      <c r="D179" s="126">
        <v>6732</v>
      </c>
      <c r="E179" s="13"/>
      <c r="F179" s="135">
        <f t="shared" si="4"/>
        <v>7.900853437229502E-2</v>
      </c>
      <c r="G179" s="135">
        <f t="shared" si="5"/>
        <v>5.4315728324538896E-2</v>
      </c>
    </row>
    <row r="180" spans="1:7" x14ac:dyDescent="0.25">
      <c r="A180" s="103" t="s">
        <v>919</v>
      </c>
      <c r="B180" s="68" t="s">
        <v>1632</v>
      </c>
      <c r="C180" s="126">
        <v>658.60519999999997</v>
      </c>
      <c r="D180" s="126">
        <v>3916</v>
      </c>
      <c r="E180" s="7"/>
      <c r="F180" s="135">
        <f t="shared" si="4"/>
        <v>5.3028496230888074E-2</v>
      </c>
      <c r="G180" s="135">
        <f t="shared" si="5"/>
        <v>3.159542366590825E-2</v>
      </c>
    </row>
    <row r="181" spans="1:7" x14ac:dyDescent="0.25">
      <c r="A181" s="103" t="s">
        <v>920</v>
      </c>
      <c r="B181" s="68" t="s">
        <v>1633</v>
      </c>
      <c r="C181" s="126">
        <v>429.887</v>
      </c>
      <c r="D181" s="126">
        <v>2385</v>
      </c>
      <c r="E181" s="7"/>
      <c r="F181" s="135">
        <f t="shared" si="4"/>
        <v>3.4612938311461533E-2</v>
      </c>
      <c r="G181" s="135">
        <f t="shared" si="5"/>
        <v>1.9242871665779156E-2</v>
      </c>
    </row>
    <row r="182" spans="1:7" x14ac:dyDescent="0.25">
      <c r="A182" s="103" t="s">
        <v>921</v>
      </c>
      <c r="B182" s="68" t="s">
        <v>1634</v>
      </c>
      <c r="C182" s="126">
        <v>298.34410000000003</v>
      </c>
      <c r="D182" s="126">
        <v>1486</v>
      </c>
      <c r="E182" s="7"/>
      <c r="F182" s="135">
        <f t="shared" si="4"/>
        <v>2.4021582250425135E-2</v>
      </c>
      <c r="G182" s="135">
        <f t="shared" si="5"/>
        <v>1.1989478949831373E-2</v>
      </c>
    </row>
    <row r="183" spans="1:7" x14ac:dyDescent="0.25">
      <c r="A183" s="103" t="s">
        <v>922</v>
      </c>
      <c r="B183" s="68" t="s">
        <v>1635</v>
      </c>
      <c r="C183" s="126">
        <v>195.11150000000001</v>
      </c>
      <c r="D183" s="126">
        <v>889</v>
      </c>
      <c r="E183" s="7"/>
      <c r="F183" s="135">
        <f t="shared" si="4"/>
        <v>1.5709668618396757E-2</v>
      </c>
      <c r="G183" s="135">
        <f t="shared" si="5"/>
        <v>7.172709815881622E-3</v>
      </c>
    </row>
    <row r="184" spans="1:7" x14ac:dyDescent="0.25">
      <c r="A184" s="103" t="s">
        <v>923</v>
      </c>
      <c r="B184" s="68" t="s">
        <v>1636</v>
      </c>
      <c r="C184" s="126">
        <v>163.43610000000001</v>
      </c>
      <c r="D184" s="126">
        <v>696</v>
      </c>
      <c r="E184" s="7"/>
      <c r="F184" s="135">
        <f t="shared" si="4"/>
        <v>1.3159280571791792E-2</v>
      </c>
      <c r="G184" s="135">
        <f t="shared" si="5"/>
        <v>5.6155298446047344E-3</v>
      </c>
    </row>
    <row r="185" spans="1:7" x14ac:dyDescent="0.25">
      <c r="A185" s="103" t="s">
        <v>924</v>
      </c>
      <c r="B185" s="68" t="s">
        <v>1637</v>
      </c>
      <c r="C185" s="126">
        <v>119.88249999999999</v>
      </c>
      <c r="D185" s="126">
        <v>448</v>
      </c>
      <c r="E185" s="7"/>
      <c r="F185" s="135">
        <f t="shared" si="4"/>
        <v>9.6525030464372878E-3</v>
      </c>
      <c r="G185" s="135">
        <f t="shared" si="5"/>
        <v>3.6145939229639671E-3</v>
      </c>
    </row>
    <row r="186" spans="1:7" x14ac:dyDescent="0.25">
      <c r="A186" s="103" t="s">
        <v>925</v>
      </c>
      <c r="B186" s="68" t="s">
        <v>1638</v>
      </c>
      <c r="C186" s="126">
        <v>79.734200000000001</v>
      </c>
      <c r="D186" s="126">
        <v>308</v>
      </c>
      <c r="F186" s="135">
        <f t="shared" si="4"/>
        <v>6.4199078965256826E-3</v>
      </c>
      <c r="G186" s="135">
        <f t="shared" si="5"/>
        <v>2.4850333220377274E-3</v>
      </c>
    </row>
    <row r="187" spans="1:7" x14ac:dyDescent="0.25">
      <c r="A187" s="103" t="s">
        <v>926</v>
      </c>
      <c r="B187" s="68" t="s">
        <v>1639</v>
      </c>
      <c r="C187" s="126">
        <v>72.011200000000002</v>
      </c>
      <c r="D187" s="126">
        <v>254</v>
      </c>
      <c r="E187" s="14"/>
      <c r="F187" s="135">
        <f t="shared" si="4"/>
        <v>5.798080014827893E-3</v>
      </c>
      <c r="G187" s="135">
        <f t="shared" si="5"/>
        <v>2.0493456616804636E-3</v>
      </c>
    </row>
    <row r="188" spans="1:7" x14ac:dyDescent="0.25">
      <c r="A188" s="103" t="s">
        <v>927</v>
      </c>
      <c r="B188" s="68" t="s">
        <v>1640</v>
      </c>
      <c r="C188" s="126">
        <v>59.081400000000002</v>
      </c>
      <c r="D188" s="126">
        <v>200</v>
      </c>
      <c r="E188" s="14"/>
      <c r="F188" s="135">
        <f t="shared" si="4"/>
        <v>4.7570195273520331E-3</v>
      </c>
      <c r="G188" s="135">
        <f t="shared" si="5"/>
        <v>1.6136580013231996E-3</v>
      </c>
    </row>
    <row r="189" spans="1:7" x14ac:dyDescent="0.25">
      <c r="A189" s="103" t="s">
        <v>928</v>
      </c>
      <c r="B189" s="68" t="s">
        <v>1641</v>
      </c>
      <c r="C189" s="126">
        <v>40.497900000000001</v>
      </c>
      <c r="D189" s="126">
        <v>139</v>
      </c>
      <c r="E189" s="14"/>
      <c r="F189" s="135">
        <f t="shared" si="4"/>
        <v>3.260743670880343E-3</v>
      </c>
      <c r="G189" s="135">
        <f t="shared" si="5"/>
        <v>1.1214923109196238E-3</v>
      </c>
    </row>
    <row r="190" spans="1:7" x14ac:dyDescent="0.25">
      <c r="A190" s="103" t="s">
        <v>929</v>
      </c>
      <c r="B190" s="68" t="s">
        <v>1642</v>
      </c>
      <c r="C190" s="126">
        <v>29.951599999999999</v>
      </c>
      <c r="D190" s="126">
        <v>79</v>
      </c>
      <c r="E190" s="14"/>
      <c r="F190" s="135">
        <f t="shared" si="4"/>
        <v>2.4115939377780003E-3</v>
      </c>
      <c r="G190" s="135">
        <f t="shared" si="5"/>
        <v>6.3739491052266378E-4</v>
      </c>
    </row>
    <row r="191" spans="1:7" x14ac:dyDescent="0.25">
      <c r="A191" s="103" t="s">
        <v>930</v>
      </c>
      <c r="B191" s="68" t="s">
        <v>1643</v>
      </c>
      <c r="C191" s="126">
        <v>26.842199999999998</v>
      </c>
      <c r="D191" s="126">
        <v>73</v>
      </c>
      <c r="E191" s="14"/>
      <c r="F191" s="135">
        <f t="shared" si="4"/>
        <v>2.161236354539478E-3</v>
      </c>
      <c r="G191" s="135">
        <f t="shared" si="5"/>
        <v>5.8898517048296779E-4</v>
      </c>
    </row>
    <row r="192" spans="1:7" x14ac:dyDescent="0.25">
      <c r="A192" s="103" t="s">
        <v>931</v>
      </c>
      <c r="B192" s="68" t="s">
        <v>1644</v>
      </c>
      <c r="C192" s="126">
        <v>25.535299999999999</v>
      </c>
      <c r="D192" s="126">
        <v>63</v>
      </c>
      <c r="E192" s="14"/>
      <c r="F192" s="135">
        <f t="shared" si="4"/>
        <v>2.0560095180004595E-3</v>
      </c>
      <c r="G192" s="135">
        <f t="shared" si="5"/>
        <v>5.0830227041680784E-4</v>
      </c>
    </row>
    <row r="193" spans="1:7" x14ac:dyDescent="0.25">
      <c r="A193" s="103" t="s">
        <v>932</v>
      </c>
      <c r="B193" s="68" t="s">
        <v>1645</v>
      </c>
      <c r="C193" s="126">
        <v>1.0021</v>
      </c>
      <c r="D193" s="126">
        <v>5</v>
      </c>
      <c r="E193" s="14"/>
      <c r="F193" s="135">
        <f t="shared" si="4"/>
        <v>8.0685448692134436E-5</v>
      </c>
      <c r="G193" s="135">
        <f t="shared" si="5"/>
        <v>4.0341450033079987E-5</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12419.835500000001</v>
      </c>
      <c r="D195" s="126">
        <f>SUM(D171:D194)</f>
        <v>123942</v>
      </c>
      <c r="E195" s="14"/>
      <c r="F195" s="135">
        <f>SUM(F171:F194)</f>
        <v>1</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0.81658162999999995</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771.70460000000003</v>
      </c>
      <c r="D200" s="126">
        <v>13975</v>
      </c>
      <c r="F200" s="135">
        <f t="shared" ref="F200:F207" si="6">IF($C$208=0,"",IF(C200="","",C200/$C$208))</f>
        <v>6.2134846725309792E-2</v>
      </c>
      <c r="G200" s="135">
        <f t="shared" ref="G200:G207" si="7">IF($D$208=0,"",IF(D200="","",D200/$D$208))</f>
        <v>0.11275435284245856</v>
      </c>
    </row>
    <row r="201" spans="1:7" x14ac:dyDescent="0.25">
      <c r="A201" s="103" t="s">
        <v>937</v>
      </c>
      <c r="B201" s="67" t="s">
        <v>1647</v>
      </c>
      <c r="C201" s="126">
        <v>578.35910000000001</v>
      </c>
      <c r="D201" s="126">
        <v>7154</v>
      </c>
      <c r="F201" s="135">
        <f t="shared" si="6"/>
        <v>4.6567370507689235E-2</v>
      </c>
      <c r="G201" s="135">
        <f t="shared" si="7"/>
        <v>5.7720546707330851E-2</v>
      </c>
    </row>
    <row r="202" spans="1:7" x14ac:dyDescent="0.25">
      <c r="A202" s="103" t="s">
        <v>938</v>
      </c>
      <c r="B202" s="67" t="s">
        <v>1648</v>
      </c>
      <c r="C202" s="126">
        <v>776.16880000000003</v>
      </c>
      <c r="D202" s="126">
        <v>8509</v>
      </c>
      <c r="F202" s="135">
        <f t="shared" si="6"/>
        <v>6.249428786736224E-2</v>
      </c>
      <c r="G202" s="135">
        <f t="shared" si="7"/>
        <v>6.8653079666295524E-2</v>
      </c>
    </row>
    <row r="203" spans="1:7" x14ac:dyDescent="0.25">
      <c r="A203" s="103" t="s">
        <v>939</v>
      </c>
      <c r="B203" s="67" t="s">
        <v>1649</v>
      </c>
      <c r="C203" s="126">
        <v>1053.4084</v>
      </c>
      <c r="D203" s="126">
        <v>10561</v>
      </c>
      <c r="F203" s="135">
        <f t="shared" si="6"/>
        <v>8.4816611787922255E-2</v>
      </c>
      <c r="G203" s="135">
        <f t="shared" si="7"/>
        <v>8.5209210759871548E-2</v>
      </c>
    </row>
    <row r="204" spans="1:7" x14ac:dyDescent="0.25">
      <c r="A204" s="103" t="s">
        <v>940</v>
      </c>
      <c r="B204" s="67" t="s">
        <v>1650</v>
      </c>
      <c r="C204" s="126">
        <v>1534.3833</v>
      </c>
      <c r="D204" s="126">
        <v>14234</v>
      </c>
      <c r="F204" s="135">
        <f t="shared" si="6"/>
        <v>0.12354296082124563</v>
      </c>
      <c r="G204" s="135">
        <f t="shared" si="7"/>
        <v>0.11484403995417211</v>
      </c>
    </row>
    <row r="205" spans="1:7" x14ac:dyDescent="0.25">
      <c r="A205" s="103" t="s">
        <v>941</v>
      </c>
      <c r="B205" s="67" t="s">
        <v>1651</v>
      </c>
      <c r="C205" s="126">
        <v>2208.5698000000002</v>
      </c>
      <c r="D205" s="126">
        <v>19250</v>
      </c>
      <c r="F205" s="135">
        <f t="shared" si="6"/>
        <v>0.17782600493135342</v>
      </c>
      <c r="G205" s="135">
        <f t="shared" si="7"/>
        <v>0.15531458262735795</v>
      </c>
    </row>
    <row r="206" spans="1:7" x14ac:dyDescent="0.25">
      <c r="A206" s="103" t="s">
        <v>942</v>
      </c>
      <c r="B206" s="67" t="s">
        <v>1652</v>
      </c>
      <c r="C206" s="126">
        <v>3142.5482999999999</v>
      </c>
      <c r="D206" s="126">
        <v>28149</v>
      </c>
      <c r="F206" s="135">
        <f t="shared" si="6"/>
        <v>0.25302655568903287</v>
      </c>
      <c r="G206" s="135">
        <f t="shared" si="7"/>
        <v>0.22711429539623373</v>
      </c>
    </row>
    <row r="207" spans="1:7" x14ac:dyDescent="0.25">
      <c r="A207" s="103" t="s">
        <v>943</v>
      </c>
      <c r="B207" s="67" t="s">
        <v>164</v>
      </c>
      <c r="C207" s="126">
        <v>2354.6936000000001</v>
      </c>
      <c r="D207" s="126">
        <v>22110</v>
      </c>
      <c r="F207" s="135">
        <f t="shared" si="6"/>
        <v>0.18959136167008456</v>
      </c>
      <c r="G207" s="135">
        <f t="shared" si="7"/>
        <v>0.17838989204627972</v>
      </c>
    </row>
    <row r="208" spans="1:7" s="52" customFormat="1" x14ac:dyDescent="0.25">
      <c r="A208" s="103" t="s">
        <v>944</v>
      </c>
      <c r="B208" s="55" t="s">
        <v>1</v>
      </c>
      <c r="C208" s="126">
        <f>SUM(C200:C207)</f>
        <v>12419.8359</v>
      </c>
      <c r="D208" s="126">
        <f>SUM(D200:D207)</f>
        <v>123942</v>
      </c>
      <c r="E208" s="53"/>
      <c r="F208" s="135">
        <f>SUM(F200:F207)</f>
        <v>1</v>
      </c>
      <c r="G208" s="135">
        <f>SUM(G200:G207)</f>
        <v>1</v>
      </c>
    </row>
    <row r="209" spans="1:7" s="65" customFormat="1" hidden="1" outlineLevel="1" x14ac:dyDescent="0.25">
      <c r="A209" s="103" t="s">
        <v>945</v>
      </c>
      <c r="B209" s="85" t="s">
        <v>1653</v>
      </c>
      <c r="C209" s="126">
        <v>2005.5576000000001</v>
      </c>
      <c r="D209" s="126">
        <v>18261</v>
      </c>
      <c r="E209" s="67"/>
      <c r="F209" s="136">
        <f t="shared" ref="F209:F214" si="8">IF($C$208=0,"",IF(C209="","",C209/$C$208))</f>
        <v>0.16148020119975981</v>
      </c>
      <c r="G209" s="136">
        <f t="shared" ref="G209:G214" si="9">IF($D$208=0,"",IF(D209="","",D209/$D$208))</f>
        <v>0.14733504381081475</v>
      </c>
    </row>
    <row r="210" spans="1:7" s="65" customFormat="1" hidden="1" outlineLevel="1" x14ac:dyDescent="0.25">
      <c r="A210" s="103" t="s">
        <v>946</v>
      </c>
      <c r="B210" s="85" t="s">
        <v>1654</v>
      </c>
      <c r="C210" s="126">
        <v>231.3921</v>
      </c>
      <c r="D210" s="126">
        <v>2575</v>
      </c>
      <c r="E210" s="67"/>
      <c r="F210" s="136">
        <f t="shared" si="8"/>
        <v>1.8630850025965318E-2</v>
      </c>
      <c r="G210" s="136">
        <f t="shared" si="9"/>
        <v>2.0775846767036196E-2</v>
      </c>
    </row>
    <row r="211" spans="1:7" s="65" customFormat="1" hidden="1" outlineLevel="1" x14ac:dyDescent="0.25">
      <c r="A211" s="103" t="s">
        <v>947</v>
      </c>
      <c r="B211" s="85" t="s">
        <v>1655</v>
      </c>
      <c r="C211" s="126">
        <v>72.634900000000002</v>
      </c>
      <c r="D211" s="126">
        <v>823</v>
      </c>
      <c r="E211" s="67"/>
      <c r="F211" s="136">
        <f t="shared" si="8"/>
        <v>5.8482978829052E-3</v>
      </c>
      <c r="G211" s="136">
        <f t="shared" si="9"/>
        <v>6.640202675444966E-3</v>
      </c>
    </row>
    <row r="212" spans="1:7" s="65" customFormat="1" hidden="1" outlineLevel="1" x14ac:dyDescent="0.25">
      <c r="A212" s="103" t="s">
        <v>948</v>
      </c>
      <c r="B212" s="85" t="s">
        <v>1656</v>
      </c>
      <c r="C212" s="126">
        <v>22.101800000000001</v>
      </c>
      <c r="D212" s="126">
        <v>237</v>
      </c>
      <c r="E212" s="67"/>
      <c r="F212" s="136">
        <f t="shared" si="8"/>
        <v>1.7795565237701731E-3</v>
      </c>
      <c r="G212" s="136">
        <f t="shared" si="9"/>
        <v>1.9121847315679914E-3</v>
      </c>
    </row>
    <row r="213" spans="1:7" s="65" customFormat="1" hidden="1" outlineLevel="1" x14ac:dyDescent="0.25">
      <c r="A213" s="103" t="s">
        <v>949</v>
      </c>
      <c r="B213" s="85" t="s">
        <v>1657</v>
      </c>
      <c r="C213" s="126">
        <v>5.9718999999999998</v>
      </c>
      <c r="D213" s="126">
        <v>61</v>
      </c>
      <c r="E213" s="67"/>
      <c r="F213" s="136">
        <f t="shared" si="8"/>
        <v>4.8083566063864013E-4</v>
      </c>
      <c r="G213" s="136">
        <f t="shared" si="9"/>
        <v>4.9216569040357592E-4</v>
      </c>
    </row>
    <row r="214" spans="1:7" s="65" customFormat="1" hidden="1" outlineLevel="1" x14ac:dyDescent="0.25">
      <c r="A214" s="103" t="s">
        <v>950</v>
      </c>
      <c r="B214" s="85" t="s">
        <v>1658</v>
      </c>
      <c r="C214" s="126">
        <v>17.035299999999999</v>
      </c>
      <c r="D214" s="126">
        <v>153</v>
      </c>
      <c r="E214" s="67"/>
      <c r="F214" s="136">
        <f t="shared" si="8"/>
        <v>1.3716203770454004E-3</v>
      </c>
      <c r="G214" s="136">
        <f t="shared" si="9"/>
        <v>1.2344483710122476E-3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0.81609772999999997</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774.0752</v>
      </c>
      <c r="D222" s="126">
        <v>13999</v>
      </c>
      <c r="E222" s="103"/>
      <c r="F222" s="135">
        <f t="shared" ref="F222:F229" si="10">IF($C$230=0,"",IF(C222="","",C222/$C$230))</f>
        <v>6.2325719314260175E-2</v>
      </c>
      <c r="G222" s="135">
        <f t="shared" ref="G222:G229" si="11">IF($D$230=0,"",IF(D222="","",D222/$D$230))</f>
        <v>0.11294799180261736</v>
      </c>
    </row>
    <row r="223" spans="1:7" s="52" customFormat="1" x14ac:dyDescent="0.25">
      <c r="A223" s="103" t="s">
        <v>956</v>
      </c>
      <c r="B223" s="67" t="s">
        <v>1660</v>
      </c>
      <c r="C223" s="126">
        <v>579.2704</v>
      </c>
      <c r="D223" s="126">
        <v>7171</v>
      </c>
      <c r="E223" s="103"/>
      <c r="F223" s="135">
        <f t="shared" si="10"/>
        <v>4.6640745443671645E-2</v>
      </c>
      <c r="G223" s="135">
        <f t="shared" si="11"/>
        <v>5.7857707637443322E-2</v>
      </c>
    </row>
    <row r="224" spans="1:7" s="52" customFormat="1" x14ac:dyDescent="0.25">
      <c r="A224" s="103" t="s">
        <v>957</v>
      </c>
      <c r="B224" s="67" t="s">
        <v>1661</v>
      </c>
      <c r="C224" s="126">
        <v>776.74720000000002</v>
      </c>
      <c r="D224" s="126">
        <v>8495</v>
      </c>
      <c r="E224" s="103"/>
      <c r="F224" s="135">
        <f t="shared" si="10"/>
        <v>6.2540859034545371E-2</v>
      </c>
      <c r="G224" s="135">
        <f t="shared" si="11"/>
        <v>6.8540123606202902E-2</v>
      </c>
    </row>
    <row r="225" spans="1:7" s="52" customFormat="1" x14ac:dyDescent="0.25">
      <c r="A225" s="103" t="s">
        <v>958</v>
      </c>
      <c r="B225" s="67" t="s">
        <v>1662</v>
      </c>
      <c r="C225" s="126">
        <v>1055.0327</v>
      </c>
      <c r="D225" s="126">
        <v>10566</v>
      </c>
      <c r="E225" s="103"/>
      <c r="F225" s="135">
        <f t="shared" si="10"/>
        <v>8.4947395198252132E-2</v>
      </c>
      <c r="G225" s="135">
        <f t="shared" si="11"/>
        <v>8.5249552209904628E-2</v>
      </c>
    </row>
    <row r="226" spans="1:7" s="52" customFormat="1" x14ac:dyDescent="0.25">
      <c r="A226" s="103" t="s">
        <v>959</v>
      </c>
      <c r="B226" s="67" t="s">
        <v>1663</v>
      </c>
      <c r="C226" s="126">
        <v>1537.1844000000001</v>
      </c>
      <c r="D226" s="126">
        <v>14255</v>
      </c>
      <c r="E226" s="103"/>
      <c r="F226" s="135">
        <f t="shared" si="10"/>
        <v>0.12376849619863735</v>
      </c>
      <c r="G226" s="135">
        <f t="shared" si="11"/>
        <v>0.11501347404431105</v>
      </c>
    </row>
    <row r="227" spans="1:7" s="52" customFormat="1" x14ac:dyDescent="0.25">
      <c r="A227" s="103" t="s">
        <v>960</v>
      </c>
      <c r="B227" s="67" t="s">
        <v>1664</v>
      </c>
      <c r="C227" s="126">
        <v>2213.5954999999999</v>
      </c>
      <c r="D227" s="126">
        <v>19286</v>
      </c>
      <c r="E227" s="103"/>
      <c r="F227" s="135">
        <f t="shared" si="10"/>
        <v>0.17823065744556782</v>
      </c>
      <c r="G227" s="135">
        <f t="shared" si="11"/>
        <v>0.15560504106759612</v>
      </c>
    </row>
    <row r="228" spans="1:7" s="52" customFormat="1" x14ac:dyDescent="0.25">
      <c r="A228" s="103" t="s">
        <v>961</v>
      </c>
      <c r="B228" s="67" t="s">
        <v>1665</v>
      </c>
      <c r="C228" s="126">
        <v>3148.5967000000001</v>
      </c>
      <c r="D228" s="126">
        <v>28173</v>
      </c>
      <c r="E228" s="103"/>
      <c r="F228" s="135">
        <f t="shared" si="10"/>
        <v>0.25351355289254307</v>
      </c>
      <c r="G228" s="135">
        <f t="shared" si="11"/>
        <v>0.22730793435639252</v>
      </c>
    </row>
    <row r="229" spans="1:7" s="52" customFormat="1" x14ac:dyDescent="0.25">
      <c r="A229" s="103" t="s">
        <v>962</v>
      </c>
      <c r="B229" s="67" t="s">
        <v>164</v>
      </c>
      <c r="C229" s="126">
        <v>2335.3337000000001</v>
      </c>
      <c r="D229" s="126">
        <v>21997</v>
      </c>
      <c r="E229" s="103"/>
      <c r="F229" s="135">
        <f t="shared" si="10"/>
        <v>0.18803257447252242</v>
      </c>
      <c r="G229" s="135">
        <f t="shared" si="11"/>
        <v>0.17747817527553211</v>
      </c>
    </row>
    <row r="230" spans="1:7" s="52" customFormat="1" x14ac:dyDescent="0.25">
      <c r="A230" s="103" t="s">
        <v>963</v>
      </c>
      <c r="B230" s="55" t="s">
        <v>1</v>
      </c>
      <c r="C230" s="126">
        <f>SUM(C222:C229)</f>
        <v>12419.835800000001</v>
      </c>
      <c r="D230" s="126">
        <f>SUM(D222:D229)</f>
        <v>123942</v>
      </c>
      <c r="E230" s="103"/>
      <c r="F230" s="135">
        <f>SUM(F222:F229)</f>
        <v>0.99999999999999989</v>
      </c>
      <c r="G230" s="135">
        <f>SUM(G222:G229)</f>
        <v>1</v>
      </c>
    </row>
    <row r="231" spans="1:7" s="65" customFormat="1" hidden="1" outlineLevel="1" x14ac:dyDescent="0.25">
      <c r="A231" s="103" t="s">
        <v>964</v>
      </c>
      <c r="B231" s="85" t="s">
        <v>1653</v>
      </c>
      <c r="C231" s="126">
        <v>1987.0443</v>
      </c>
      <c r="D231" s="126">
        <v>18161</v>
      </c>
      <c r="E231" s="67"/>
      <c r="F231" s="136">
        <f t="shared" ref="F231:F236" si="12">IF($C$230=0,"",IF(C231="","",C231/$C$230))</f>
        <v>0.15998957892824958</v>
      </c>
      <c r="G231" s="136">
        <f t="shared" ref="G231:G236" si="13">IF($D$230=0,"",IF(D231="","",D231/$D$230))</f>
        <v>0.14652821481015313</v>
      </c>
    </row>
    <row r="232" spans="1:7" s="65" customFormat="1" hidden="1" outlineLevel="1" x14ac:dyDescent="0.25">
      <c r="A232" s="103" t="s">
        <v>965</v>
      </c>
      <c r="B232" s="85" t="s">
        <v>1654</v>
      </c>
      <c r="C232" s="126">
        <v>231.24119999999999</v>
      </c>
      <c r="D232" s="126">
        <v>2570</v>
      </c>
      <c r="E232" s="67"/>
      <c r="F232" s="136">
        <f t="shared" si="12"/>
        <v>1.8618700256890674E-2</v>
      </c>
      <c r="G232" s="136">
        <f t="shared" si="13"/>
        <v>2.0735505317003116E-2</v>
      </c>
    </row>
    <row r="233" spans="1:7" s="65" customFormat="1" hidden="1" outlineLevel="1" x14ac:dyDescent="0.25">
      <c r="A233" s="103" t="s">
        <v>966</v>
      </c>
      <c r="B233" s="85" t="s">
        <v>1655</v>
      </c>
      <c r="C233" s="126">
        <v>72.043899999999994</v>
      </c>
      <c r="D233" s="126">
        <v>817</v>
      </c>
      <c r="E233" s="67"/>
      <c r="F233" s="136">
        <f t="shared" si="12"/>
        <v>5.8007127598256967E-3</v>
      </c>
      <c r="G233" s="136">
        <f t="shared" si="13"/>
        <v>6.5917929354052706E-3</v>
      </c>
    </row>
    <row r="234" spans="1:7" s="65" customFormat="1" hidden="1" outlineLevel="1" x14ac:dyDescent="0.25">
      <c r="A234" s="103" t="s">
        <v>967</v>
      </c>
      <c r="B234" s="85" t="s">
        <v>1656</v>
      </c>
      <c r="C234" s="126">
        <v>22.2361</v>
      </c>
      <c r="D234" s="126">
        <v>236</v>
      </c>
      <c r="E234" s="67"/>
      <c r="F234" s="136">
        <f t="shared" si="12"/>
        <v>1.790369885566442E-3</v>
      </c>
      <c r="G234" s="136">
        <f t="shared" si="13"/>
        <v>1.9041164415613755E-3</v>
      </c>
    </row>
    <row r="235" spans="1:7" s="65" customFormat="1" hidden="1" outlineLevel="1" x14ac:dyDescent="0.25">
      <c r="A235" s="103" t="s">
        <v>968</v>
      </c>
      <c r="B235" s="85" t="s">
        <v>1657</v>
      </c>
      <c r="C235" s="126">
        <v>5.7329999999999997</v>
      </c>
      <c r="D235" s="126">
        <v>60</v>
      </c>
      <c r="E235" s="67"/>
      <c r="F235" s="136">
        <f t="shared" si="12"/>
        <v>4.6160030553705063E-4</v>
      </c>
      <c r="G235" s="136">
        <f t="shared" si="13"/>
        <v>4.8409740039695985E-4</v>
      </c>
    </row>
    <row r="236" spans="1:7" s="65" customFormat="1" hidden="1" outlineLevel="1" x14ac:dyDescent="0.25">
      <c r="A236" s="103" t="s">
        <v>969</v>
      </c>
      <c r="B236" s="85" t="s">
        <v>1666</v>
      </c>
      <c r="C236" s="126">
        <v>17.035299999999999</v>
      </c>
      <c r="D236" s="126">
        <v>153</v>
      </c>
      <c r="E236" s="67"/>
      <c r="F236" s="136">
        <f t="shared" si="12"/>
        <v>1.3716203880891887E-3</v>
      </c>
      <c r="G236" s="136">
        <f t="shared" si="13"/>
        <v>1.2344483710122476E-3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0.68889999999999996</v>
      </c>
      <c r="E258" s="3"/>
      <c r="F258" s="3"/>
    </row>
    <row r="259" spans="1:7" x14ac:dyDescent="0.25">
      <c r="A259" s="103" t="s">
        <v>989</v>
      </c>
      <c r="B259" s="5" t="s">
        <v>1668</v>
      </c>
      <c r="C259" s="135">
        <v>0.31109999999999999</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1681</v>
      </c>
      <c r="F6" s="157"/>
      <c r="G6" s="157"/>
      <c r="H6" s="157"/>
      <c r="I6" s="157"/>
      <c r="J6" s="157"/>
      <c r="K6" s="157"/>
      <c r="L6" s="157"/>
    </row>
    <row r="7" spans="1:13" s="98" customFormat="1" x14ac:dyDescent="0.25">
      <c r="A7" s="102" t="s">
        <v>1468</v>
      </c>
      <c r="B7" s="56" t="s">
        <v>234</v>
      </c>
      <c r="C7" s="103" t="s">
        <v>1683</v>
      </c>
      <c r="D7" s="100"/>
      <c r="E7" s="100"/>
      <c r="F7" s="157"/>
      <c r="G7" s="157"/>
      <c r="H7" s="157"/>
      <c r="I7" s="157"/>
      <c r="J7" s="157"/>
      <c r="K7" s="157"/>
      <c r="L7" s="157"/>
      <c r="M7" s="100"/>
    </row>
    <row r="8" spans="1:13" s="98" customFormat="1" x14ac:dyDescent="0.25">
      <c r="A8" s="102" t="s">
        <v>1469</v>
      </c>
      <c r="B8" s="56" t="s">
        <v>235</v>
      </c>
      <c r="C8" s="103" t="s">
        <v>1682</v>
      </c>
      <c r="D8" s="100"/>
      <c r="E8" s="100"/>
      <c r="F8" s="157"/>
      <c r="G8" s="157"/>
      <c r="H8" s="157"/>
      <c r="I8" s="157"/>
      <c r="J8" s="157"/>
      <c r="K8" s="157"/>
      <c r="L8" s="157"/>
      <c r="M8" s="100"/>
    </row>
    <row r="9" spans="1:13" x14ac:dyDescent="0.25">
      <c r="A9" s="102" t="s">
        <v>1470</v>
      </c>
      <c r="B9" s="13" t="s">
        <v>59</v>
      </c>
      <c r="C9" s="103" t="s">
        <v>1671</v>
      </c>
      <c r="F9" s="157"/>
      <c r="G9" s="157"/>
      <c r="H9" s="157"/>
      <c r="I9" s="157"/>
      <c r="J9" s="157"/>
      <c r="K9" s="157"/>
      <c r="L9" s="157"/>
    </row>
    <row r="10" spans="1:13" ht="44.25" customHeight="1" x14ac:dyDescent="0.25">
      <c r="A10" s="102" t="s">
        <v>1471</v>
      </c>
      <c r="B10" s="56" t="s">
        <v>1676</v>
      </c>
      <c r="C10" s="103" t="s">
        <v>1677</v>
      </c>
      <c r="F10" s="157"/>
      <c r="G10" s="157"/>
      <c r="H10" s="157"/>
      <c r="I10" s="157"/>
      <c r="J10" s="157"/>
      <c r="K10" s="157"/>
      <c r="L10" s="157"/>
    </row>
    <row r="11" spans="1:13" s="98" customFormat="1" ht="54.75" customHeight="1" x14ac:dyDescent="0.25">
      <c r="A11" s="102" t="s">
        <v>1472</v>
      </c>
      <c r="B11" s="56" t="s">
        <v>1678</v>
      </c>
      <c r="C11" s="103" t="s">
        <v>1679</v>
      </c>
      <c r="D11" s="100"/>
      <c r="E11" s="100"/>
      <c r="F11" s="157"/>
      <c r="G11" s="157"/>
      <c r="H11" s="157"/>
      <c r="I11" s="157"/>
      <c r="J11" s="157"/>
      <c r="K11" s="157"/>
      <c r="L11" s="157"/>
      <c r="M11" s="100"/>
    </row>
    <row r="12" spans="1:13" ht="45" x14ac:dyDescent="0.25">
      <c r="A12" s="102" t="s">
        <v>1473</v>
      </c>
      <c r="B12" s="13" t="s">
        <v>237</v>
      </c>
      <c r="C12" s="103" t="s">
        <v>1674</v>
      </c>
      <c r="F12" s="157"/>
      <c r="G12" s="157"/>
      <c r="H12" s="157"/>
      <c r="I12" s="157"/>
      <c r="J12" s="157"/>
      <c r="K12" s="157"/>
      <c r="L12" s="157"/>
    </row>
    <row r="13" spans="1:13" s="98" customFormat="1" x14ac:dyDescent="0.25">
      <c r="A13" s="102" t="s">
        <v>1474</v>
      </c>
      <c r="B13" s="56" t="s">
        <v>269</v>
      </c>
      <c r="C13" s="103" t="s">
        <v>1673</v>
      </c>
      <c r="D13" s="100"/>
      <c r="E13" s="100"/>
      <c r="F13" s="157"/>
      <c r="G13" s="157"/>
      <c r="H13" s="157"/>
      <c r="I13" s="157"/>
      <c r="J13" s="157"/>
      <c r="K13" s="157"/>
      <c r="L13" s="157"/>
      <c r="M13" s="100"/>
    </row>
    <row r="14" spans="1:13" s="98" customFormat="1" ht="30" x14ac:dyDescent="0.25">
      <c r="A14" s="102" t="s">
        <v>1475</v>
      </c>
      <c r="B14" s="56" t="s">
        <v>270</v>
      </c>
      <c r="C14" s="103" t="s">
        <v>1672</v>
      </c>
      <c r="D14" s="100"/>
      <c r="E14" s="100"/>
      <c r="F14" s="157"/>
      <c r="G14" s="157"/>
      <c r="H14" s="157"/>
      <c r="I14" s="157"/>
      <c r="J14" s="157"/>
      <c r="K14" s="157"/>
      <c r="L14" s="157"/>
      <c r="M14" s="100"/>
    </row>
    <row r="15" spans="1:13" s="98" customFormat="1" x14ac:dyDescent="0.25">
      <c r="A15" s="102" t="s">
        <v>1476</v>
      </c>
      <c r="B15" s="56" t="s">
        <v>236</v>
      </c>
      <c r="C15" s="103" t="s">
        <v>1675</v>
      </c>
      <c r="D15" s="100"/>
      <c r="E15" s="100"/>
      <c r="F15" s="157"/>
      <c r="G15" s="157"/>
      <c r="H15" s="157"/>
      <c r="I15" s="157"/>
      <c r="J15" s="157"/>
      <c r="K15" s="157"/>
      <c r="L15" s="157"/>
      <c r="M15" s="100"/>
    </row>
    <row r="16" spans="1:13" ht="30" x14ac:dyDescent="0.25">
      <c r="A16" s="102" t="s">
        <v>1477</v>
      </c>
      <c r="B16" s="15" t="s">
        <v>271</v>
      </c>
      <c r="C16" s="103" t="s">
        <v>1669</v>
      </c>
      <c r="F16" s="157"/>
      <c r="G16" s="157"/>
      <c r="H16" s="157"/>
      <c r="I16" s="157"/>
      <c r="J16" s="157"/>
      <c r="K16" s="157"/>
      <c r="L16" s="157"/>
    </row>
    <row r="17" spans="1:13" ht="30" customHeight="1" x14ac:dyDescent="0.25">
      <c r="A17" s="102" t="s">
        <v>1478</v>
      </c>
      <c r="B17" s="15" t="s">
        <v>148</v>
      </c>
      <c r="C17" s="103" t="s">
        <v>1670</v>
      </c>
      <c r="F17" s="157"/>
      <c r="G17" s="157"/>
      <c r="H17" s="157"/>
      <c r="I17" s="157"/>
      <c r="J17" s="157"/>
      <c r="K17" s="157"/>
      <c r="L17" s="157"/>
    </row>
    <row r="18" spans="1:13" x14ac:dyDescent="0.25">
      <c r="A18" s="102" t="s">
        <v>1479</v>
      </c>
      <c r="B18" s="15" t="s">
        <v>145</v>
      </c>
      <c r="C18" s="103" t="s">
        <v>1680</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May 2017</dc:title>
  <dc:subject>HTT Soft Bullet Covered Bonds Programme May 2017</dc:subject>
  <dc:creator>ING</dc:creator>
  <cp:lastModifiedBy>Mekkelholt-Ehlers, A. (Agnes)</cp:lastModifiedBy>
  <dcterms:created xsi:type="dcterms:W3CDTF">2017-05-22T05:40:23Z</dcterms:created>
  <dcterms:modified xsi:type="dcterms:W3CDTF">2018-10-10T13:57:08Z</dcterms:modified>
</cp:coreProperties>
</file>