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065353216"/>
</workbook>
</file>

<file path=xl/calcChain.xml><?xml version="1.0" encoding="utf-8"?>
<calcChain xmlns="http://schemas.openxmlformats.org/spreadsheetml/2006/main">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<sst xmlns="http://schemas.openxmlformats.org/spreadsheetml/2006/main" count="2328" uniqueCount="1687">
  <si>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</si>
  <si>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</si>
  <si>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</si>
  <si>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</si>
  <si>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</si>
  <si>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</si>
  <si>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</si>
  <si>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</si>
  <si>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</si>
  <si>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</si>
  <si>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</si>
  <si>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</si>
  <si>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</si>
  <si>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</si>
  <si>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</si>
  <si>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</si>
  <si>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</si>
  <si>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</si>
  <si>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</si>
  <si>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</si>
  <si>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</si>
  <si>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</si>
  <si>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</si>
  <si>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</si>
  <si>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</si>
  <si>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</si>
  <si>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</si>
  <si>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</si>
  <si>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</si>
  <si>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</si>
  <si>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</si>
  <si>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</si>
  <si>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</si>
  <si>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</si>
  <si>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</si>
  <si>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</si>
  <si>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</si>
  <si>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</si>
  <si>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</si>
  <si>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</si>
  <si>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</si>
  <si>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</si>
  <si>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</si>
  <si>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</si>
  <si>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</si>
  <si>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</si>
  <si>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</si>
  <si>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</si>
  <si>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</si>
  <si>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</si>
  <si>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</si>
  <si>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</si>
  <si>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</si>
  <si>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</si>
  <si>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</si>
  <si>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</si>
  <si>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</si>
  <si>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</si>
  <si>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</si>
  <si>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</si>
  <si>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</si>
  <si>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</si>
  <si>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</si>
  <si>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</si>
  <si>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</si>
  <si>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</si>
  <si>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</si>
  <si>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</si>
  <si>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</si>
  <si>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</si>
  <si>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</si>
  <si>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</si>
  <si>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</si>
  <si>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</si>
  <si>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</si>
  <si>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</si>
  <si>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</si>
  <si>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</si>
  <si>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</si>
  <si>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</si>
  <si>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</si>
  <si>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</si>
  <si>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</si>
  <si>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</si>
  <si>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</si>
  <si>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</si>
  <si>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</si>
  <si>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</si>
  <si>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</si>
  <si>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</si>
  <si>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</si>
  <si>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</si>
  <si>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</si>
  <si>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</si>
  <si>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</si>
  <si>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</si>
  <si>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</si>
  <si>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</si>
  <si>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</si>
  <si>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</si>
  <si>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</si>
  <si>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</si>
  <si>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</si>
  <si>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</si>
  <si>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</si>
  <si>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</si>
  <si>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</si>
  <si>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</si>
  <si>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</si>
  <si>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</si>
  <si>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</si>
  <si>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</si>
  <si>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</si>
  <si>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</si>
  <si>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</si>
  <si>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</si>
  <si>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</si>
  <si>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</si>
  <si>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</si>
  <si>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</si>
  <si>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</si>
  <si>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</si>
  <si>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</si>
  <si>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</si>
  <si>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</si>
  <si>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</si>
  <si>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</si>
  <si>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</si>
  <si>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</si>
  <si>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</si>
  <si>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</si>
  <si>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</si>
  <si>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</si>
  <si>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</si>
  <si>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</si>
  <si>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</si>
  <si>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</si>
  <si>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</si>
  <si>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</si>
  <si>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</si>
  <si>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</si>
  <si>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</si>
  <si>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</si>
  <si>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</si>
  <si>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</si>
  <si>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</si>
  <si>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</si>
  <si>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</si>
  <si>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</si>
  <si>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</si>
  <si>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</si>
  <si>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</si>
  <si>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</si>
  <si>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</si>
  <si>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</si>
  <si>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</si>
  <si>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</si>
  <si>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</si>
  <si>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</si>
  <si>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</si>
  <si>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</si>
  <si>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</si>
  <si>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</si>
  <si>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</si>
  <si>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</si>
  <si>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</si>
  <si>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</si>
  <si>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</si>
  <si>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</si>
  <si>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</si>
  <si>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</si>
  <si>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</si>
  <si>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</si>
  <si>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</si>
  <si>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</si>
  <si>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</si>
  <si>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</si>
  <si>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</si>
  <si>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</si>
  <si>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</si>
  <si>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</si>
  <si>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</si>
  <si>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</si>
  <si>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</si>
  <si>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</si>
  <si>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</si>
  <si>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</si>
  <si>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</si>
  <si>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</si>
  <si>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</si>
  <si>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</si>
  <si>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</si>
  <si>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</si>
  <si>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</si>
  <si>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</si>
  <si>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</si>
  <si>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</si>
  <si>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</si>
  <si>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</si>
  <si>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</si>
  <si>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</si>
  <si>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</si>
  <si>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</si>
  <si>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</si>
  <si>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</si>
  <si>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</si>
  <si>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</si>
  <si>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</si>
  <si>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</si>
  <si>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</si>
  <si>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</si>
  <si>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</si>
  <si>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</si>
  <si>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</si>
  <si>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</si>
  <si>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</si>
  <si>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</si>
  <si>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</si>
  <si>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</si>
  <si>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</si>
  <si>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</si>
  <si>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</si>
  <si>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</si>
  <si>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</si>
  <si>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</si>
  <si>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</si>
  <si>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</si>
  <si>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</si>
  <si>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</si>
  <si>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</si>
  <si>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</si>
  <si>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</si>
  <si>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</si>
  <si>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</si>
  <si>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</si>
  <si>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</si>
  <si>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</si>
  <si>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</si>
  <si>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</si>
  <si>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</si>
  <si>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</si>
  <si>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</si>
  <si>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</si>
  <si>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</si>
  <si>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</si>
  <si>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</si>
  <si>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</si>
  <si>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</si>
  <si>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</si>
  <si>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</si>
  <si>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</si>
  <si>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</si>
  <si>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</si>
  <si>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</si>
  <si>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</si>
  <si>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</si>
  <si>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</si>
  <si>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</si>
  <si>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</si>
  <si>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</si>
  <si>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</si>
  <si>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</si>
  <si>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</si>
  <si>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</si>
  <si>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</si>
  <si>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</si>
  <si>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</si>
  <si>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</si>
  <si>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</si>
  <si>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</si>
  <si>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</si>
  <si>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</si>
  <si>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</si>
  <si>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</si>
  <si>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</si>
  <si>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</si>
  <si>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</si>
  <si>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</si>
  <si>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</si>
  <si>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</si>
  <si>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</si>
  <si>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</si>
  <si>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</si>
  <si>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</si>
  <si>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</si>
  <si>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</si>
  <si>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</si>
  <si>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</si>
  <si>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</si>
  <si>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</si>
  <si>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</si>
  <si>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</si>
  <si>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</si>
  <si>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</si>
  <si>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</si>
  <si>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</si>
  <si>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</si>
  <si>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</si>
  <si>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</si>
  <si>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</si>
  <si>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</si>
  <si>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</si>
  <si>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</si>
  <si>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</si>
  <si>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</si>
  <si>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</si>
  <si>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</si>
  <si>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</si>
  <si>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</si>
  <si>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</si>
  <si>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</si>
  <si>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</si>
  <si>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</si>
  <si>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</si>
  <si>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</si>
  <si>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</si>
  <si>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</si>
  <si>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</si>
  <si>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</si>
  <si>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</si>
  <si>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</si>
  <si>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</si>
  <si>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</si>
  <si>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</si>
  <si>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</si>
  <si>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</si>
  <si>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</si>
  <si>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</si>
  <si>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</si>
  <si>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</si>
  <si>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</si>
  <si>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</si>
  <si>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</si>
  <si>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</si>
  <si>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</si>
  <si>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</si>
  <si>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</si>
  <si>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</si>
  <si>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</si>
  <si>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</si>
  <si>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</si>
  <si>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</si>
  <si>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</si>
  <si>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</si>
  <si>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</si>
  <si>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</si>
  <si>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</si>
  <si>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</si>
  <si>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</si>
  <si>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</si>
  <si>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</si>
  <si>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</si>
  <si>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</si>
  <si>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</si>
  <si>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</si>
  <si>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</si>
  <si>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</si>
  <si>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</si>
  <si>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</si>
  <si>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</si>
  <si>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</si>
  <si>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</si>
  <si>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</si>
  <si>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</si>
  <si>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</si>
  <si>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</si>
  <si>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</si>
  <si>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</si>
  <si>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</si>
  <si>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</si>
  <si>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</si>
  <si>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</si>
  <si>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</si>
  <si>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</si>
  <si>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</si>
  <si>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</si>
  <si>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</si>
  <si>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</si>
  <si>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</si>
  <si>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</si>
  <si>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</si>
  <si>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</si>
  <si>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</si>
  <si>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</si>
  <si>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</si>
  <si>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</si>
  <si>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</si>
  <si>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</si>
  <si>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</si>
  <si>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</si>
  <si>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</si>
  <si>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</si>
  <si>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</si>
  <si>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</si>
  <si>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</si>
  <si>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</si>
  <si>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</si>
  <si>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</si>
  <si>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</si>
  <si>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</si>
  <si>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</si>
  <si>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</si>
  <si>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</si>
  <si>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</si>
  <si>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</si>
  <si>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</si>
  <si>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</si>
  <si>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</si>
  <si>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</si>
  <si>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</si>
  <si>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</si>
  <si>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</si>
  <si>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</si>
  <si>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</si>
  <si>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</si>
  <si>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</si>
  <si>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</si>
  <si>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</si>
  <si>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</si>
  <si>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</si>
  <si>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</si>
  <si>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</si>
  <si>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</si>
  <si>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</si>
  <si>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</si>
  <si>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</si>
  <si>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</si>
  <si>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</si>
  <si>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</si>
  <si>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</si>
  <si>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</si>
  <si>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</si>
  <si>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</si>
  <si>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</si>
  <si>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</si>
  <si>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</si>
  <si>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</si>
  <si>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</si>
  <si>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</si>
  <si>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</si>
  <si>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</si>
  <si>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</si>
  <si>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</si>
  <si>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</si>
  <si>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</si>
  <si>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</si>
  <si>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</si>
  <si>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</si>
  <si>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</si>
  <si>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</si>
  <si>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</si>
  <si>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</si>
  <si>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</si>
  <si>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</si>
  <si>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</si>
  <si>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</si>
  <si>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</si>
  <si>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</si>
  <si>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</si>
  <si>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</si>
  <si>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</si>
  <si>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</si>
  <si>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</si>
  <si>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</si>
  <si>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</si>
  <si>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</si>
  <si>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</si>
  <si>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</si>
  <si>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</si>
  <si>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</si>
  <si>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</si>
  <si>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</si>
  <si>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</si>
  <si>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</si>
  <si>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</si>
  <si>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</si>
  <si>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</si>
  <si>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</si>
  <si>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</si>
  <si>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</si>
  <si>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</si>
  <si>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</si>
  <si>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</si>
  <si>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</si>
  <si>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</si>
  <si>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</si>
  <si>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</si>
  <si>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</si>
  <si>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</si>
  <si>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</si>
  <si>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</si>
  <si>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</si>
  <si>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</si>
  <si>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</si>
  <si>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</si>
  <si>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</si>
  <si>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</si>
  <si>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</si>
  <si>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</si>
  <si>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</si>
  <si>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</si>
  <si>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</si>
  <si>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</si>
  <si>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</si>
  <si>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</si>
  <si>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</si>
  <si>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</si>
  <si>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</si>
  <si>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</si>
  <si>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</si>
  <si>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</si>
  <si>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</si>
  <si>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</si>
  <si>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</si>
  <si>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</si>
  <si>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</si>
  <si>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</si>
  <si>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</si>
  <si>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</si>
  <si>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</si>
  <si>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</si>
  <si>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</si>
  <si>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</si>
  <si>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</si>
  <si>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</si>
  <si>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</si>
  <si>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</si>
  <si>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</si>
  <si>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</si>
  <si>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</si>
  <si>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</si>
  <si>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</si>
  <si>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</si>
  <si>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</si>
  <si>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</si>
  <si>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</si>
  <si>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</si>
  <si>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</si>
  <si>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</si>
  <si>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</si>
  <si>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</si>
  <si>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</si>
  <si>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</si>
  <si>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</si>
  <si>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</si>
  <si>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</si>
  <si>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</si>
  <si>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</si>
  <si>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</si>
  <si>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</si>
  <si>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</si>
  <si>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</si>
  <si>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</si>
  <si>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</si>
  <si>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</si>
  <si>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</si>
  <si>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</si>
  <si>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</si>
  <si>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</si>
  <si>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</si>
  <si>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</si>
  <si>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</si>
  <si>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</si>
  <si>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</si>
  <si>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</si>
  <si>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</si>
  <si>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</si>
  <si>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</si>
  <si>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</si>
  <si>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</si>
  <si>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</si>
  <si>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</si>
  <si>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</si>
  <si>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</si>
  <si>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</si>
  <si>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</si>
  <si>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</si>
  <si>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</si>
  <si>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</si>
  <si>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</si>
  <si>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</si>
  <si>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</si>
  <si>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</si>
  <si>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</si>
  <si>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</si>
  <si>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</si>
  <si>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</si>
  <si>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</si>
  <si>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</si>
  <si>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</si>
  <si>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</si>
  <si>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</si>
  <si>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</si>
  <si>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</si>
  <si>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</si>
  <si>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</si>
  <si>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</si>
  <si>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</si>
  <si>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</si>
  <si>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</si>
  <si>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</si>
  <si>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</si>
  <si>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</si>
  <si>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</si>
  <si>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</si>
  <si>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</si>
  <si>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</si>
  <si>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</si>
  <si>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</si>
  <si>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</si>
  <si>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</si>
  <si>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</si>
  <si>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</si>
  <si>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</si>
  <si>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</si>
  <si>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</si>
  <si>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</si>
  <si>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</si>
  <si>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</si>
  <si>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</si>
  <si>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</si>
  <si>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</si>
  <si>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</si>
  <si>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</si>
  <si>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</si>
  <si>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</si>
  <si>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</si>
  <si>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</si>
  <si>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</si>
  <si>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</si>
  <si>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</si>
  <si>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</si>
  <si>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</si>
  <si>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</si>
  <si>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</si>
  <si>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</si>
  <si>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</si>
  <si>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</si>
  <si>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</si>
  <si>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</si>
  <si>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</si>
  <si>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</si>
  <si>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</si>
  <si>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</si>
  <si>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</si>
  <si>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</si>
  <si>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</si>
  <si>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</si>
  <si>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</si>
  <si>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</si>
  <si>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</si>
  <si>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</si>
  <si>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</si>
  <si>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</si>
  <si>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</si>
  <si>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</si>
  <si>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</si>
  <si>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</si>
  <si>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</si>
  <si>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</si>
  <si>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</si>
  <si>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</si>
  <si>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</si>
  <si>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</si>
  <si>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</si>
  <si>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</si>
  <si>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</si>
  <si>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</si>
  <si>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</si>
  <si>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</si>
  <si>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</si>
  <si>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</si>
  <si>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</si>
  <si>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</si>
  <si>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</si>
  <si>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</si>
  <si>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</si>
  <si>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</si>
  <si>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</si>
  <si>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</si>
  <si>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</si>
  <si>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</si>
  <si>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</si>
  <si>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</si>
  <si>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</si>
  <si>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</si>
  <si>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</si>
  <si>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</si>
  <si>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</si>
  <si>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</si>
  <si>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</si>
  <si>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</si>
  <si>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</si>
  <si>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</si>
  <si>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</si>
  <si>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</si>
  <si>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</si>
  <si>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</si>
  <si>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</si>
  <si>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</si>
  <si>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</si>
  <si>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</si>
  <si>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</si>
  <si>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</si>
  <si>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</si>
  <si>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</si>
  <si>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</si>
  <si>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</si>
  <si>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</si>
  <si>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</si>
  <si>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</si>
  <si>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</si>
  <si>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</si>
  <si>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</si>
  <si>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</si>
  <si>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</si>
  <si>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</si>
  <si>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</si>
  <si>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</si>
  <si>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</si>
  <si>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</si>
  <si>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</si>
  <si>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</si>
  <si>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</si>
  <si>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</si>
  <si>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</si>
  <si>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</si>
  <si>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</si>
  <si>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</si>
  <si>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</si>
  <si>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</si>
  <si>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</si>
  <si>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</si>
  <si>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</si>
  <si>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</si>
  <si>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</si>
  <si>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</si>
  <si>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</si>
  <si>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</si>
  <si>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</si>
  <si>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</si>
  <si>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</si>
  <si>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</si>
  <si>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</si>
  <si>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</si>
  <si>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</si>
  <si>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</si>
  <si>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</si>
  <si>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</si>
  <si>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</si>
  <si>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</si>
  <si>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</si>
  <si>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</si>
  <si>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</si>
  <si>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</si>
  <si>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</si>
  <si>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</si>
  <si>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</si>
  <si>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</si>
  <si>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</si>
  <si>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</si>
  <si>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</si>
  <si>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</si>
  <si>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</si>
  <si>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</si>
  <si>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</si>
  <si>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</si>
  <si>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</si>
  <si>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</si>
  <si>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</si>
  <si>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</si>
  <si>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</si>
  <si>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</si>
  <si>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</si>
  <si>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</si>
  <si>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</si>
  <si>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</si>
  <si>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</si>
  <si>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</si>
  <si>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</si>
  <si>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</si>
  <si>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</si>
  <si>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</si>
  <si>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</si>
  <si>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</si>
  <si>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</si>
  <si>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</si>
  <si>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</si>
  <si>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</si>
  <si>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</si>
  <si>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</si>
  <si>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</si>
  <si>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</si>
  <si>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</si>
  <si>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</si>
  <si>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</si>
  <si>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</si>
  <si>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</si>
  <si>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</si>
  <si>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</si>
  <si>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</si>
  <si>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</si>
  <si>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</si>
  <si>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</si>
  <si>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</si>
  <si>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</si>
  <si>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</si>
  <si>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</si>
  <si>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</si>
  <si>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</si>
  <si>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</si>
  <si>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</si>
  <si>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</si>
  <si>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</si>
  <si>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</si>
  <si>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</si>
  <si>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</si>
  <si>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</si>
  <si>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</si>
  <si>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</si>
  <si>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</si>
  <si>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</si>
  <si>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</si>
  <si>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</si>
  <si>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</si>
  <si>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</si>
  <si>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</si>
  <si>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</si>
  <si>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</si>
  <si>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</si>
  <si>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</si>
  <si>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</si>
  <si>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</si>
  <si>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</si>
  <si>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</si>
  <si>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</si>
  <si>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</si>
  <si>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</si>
  <si>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</si>
  <si>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</si>
  <si>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</si>
  <si>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</si>
  <si>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</si>
  <si>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</si>
  <si>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</si>
  <si>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</si>
  <si>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</si>
  <si>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</si>
  <si>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</si>
  <si>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</si>
  <si>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</si>
  <si>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</si>
  <si>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</si>
  <si>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</si>
  <si>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</si>
  <si>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</si>
  <si>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</si>
  <si>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</si>
  <si>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</si>
  <si>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</si>
  <si>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</si>
  <si>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</si>
  <si>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</si>
  <si>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</si>
  <si>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</si>
  <si>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</si>
  <si>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</si>
  <si>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</si>
  <si>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</si>
  <si>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</si>
  <si>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</si>
  <si>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</si>
  <si>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</si>
  <si>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</si>
  <si>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</si>
  <si>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</si>
  <si>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</si>
  <si>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</si>
  <si>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</si>
  <si>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</si>
  <si>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</si>
  <si>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</si>
  <si>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</si>
  <si>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</si>
  <si>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</si>
  <si>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</si>
  <si>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</si>
  <si>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</si>
  <si>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</si>
  <si>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</si>
  <si>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</si>
  <si>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</si>
  <si>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</si>
  <si>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</si>
  <si>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</si>
  <si>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</si>
  <si>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</si>
  <si>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</si>
  <si>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</si>
  <si>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</si>
  <si>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</si>
  <si>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</si>
  <si>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</si>
  <si>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</si>
  <si>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</si>
  <si>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</si>
  <si>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</si>
  <si>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</si>
  <si>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</si>
  <si>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</si>
  <si>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</si>
  <si>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</si>
  <si>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</si>
  <si>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</si>
  <si>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</si>
  <si>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</si>
  <si>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</si>
  <si>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</si>
  <si>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</si>
  <si>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</si>
  <si>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</si>
  <si>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</si>
  <si>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</si>
  <si>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</si>
  <si>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</si>
  <si>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</si>
  <si>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</si>
  <si>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</si>
  <si>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</si>
  <si>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</si>
  <si>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</si>
  <si>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</si>
  <si>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</si>
  <si>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</si>
  <si>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</si>
  <si>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</si>
  <si>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</si>
  <si>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</si>
  <si>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</si>
  <si>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</si>
  <si>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</si>
  <si>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</si>
  <si>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</si>
  <si>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</si>
  <si>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</si>
  <si>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</si>
  <si>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</si>
  <si>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</si>
  <si>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</si>
  <si>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</si>
  <si>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</si>
  <si>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</si>
  <si>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</si>
  <si>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</si>
  <si>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</si>
  <si>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</si>
  <si>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</si>
  <si>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</si>
  <si>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</si>
  <si>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</si>
  <si>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</si>
  <si>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</si>
  <si>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</si>
  <si>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</si>
  <si>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</si>
  <si>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</si>
  <si>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</si>
  <si>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</si>
  <si>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</si>
  <si>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</si>
  <si>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</si>
  <si>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</si>
  <si>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</si>
  <si>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</si>
  <si>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</si>
  <si>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</si>
  <si>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</si>
  <si>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</si>
  <si>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</si>
  <si>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</si>
  <si>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</si>
  <si>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</si>
  <si>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</si>
  <si>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</si>
  <si>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</si>
  <si>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</si>
  <si>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</si>
  <si>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</si>
  <si>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</si>
  <si>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</si>
  <si>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</si>
  <si>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</si>
  <si>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</si>
  <si>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</si>
  <si>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</si>
  <si>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</si>
  <si>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</si>
  <si>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</si>
  <si>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</si>
  <si>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</si>
  <si>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</si>
  <si>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</si>
  <si>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</si>
  <si>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</si>
  <si>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</si>
  <si>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</si>
  <si>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</si>
  <si>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</si>
  <si>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</si>
  <si>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</si>
  <si>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</si>
  <si>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</si>
  <si>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</si>
  <si>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</si>
  <si>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</si>
  <si>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</si>
  <si>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</si>
  <si>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</si>
  <si>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</si>
  <si>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</si>
  <si>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</si>
  <si>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</si>
  <si>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</si>
  <si>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</si>
  <si>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</si>
  <si>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</si>
  <si>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</si>
  <si>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</si>
  <si>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</si>
  <si>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</si>
  <si>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</si>
  <si>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</si>
  <si>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</si>
  <si>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</si>
  <si>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</si>
  <si>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</si>
  <si>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</si>
  <si>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</si>
  <si>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</si>
  <si>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</si>
  <si>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</si>
  <si>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</si>
  <si>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</si>
  <si>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</si>
  <si>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</si>
  <si>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</si>
  <si>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</si>
  <si>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</si>
  <si>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</si>
  <si>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</si>
  <si>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</si>
  <si>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</si>
  <si>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</si>
  <si>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</si>
  <si>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</si>
  <si>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</si>
  <si>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</si>
  <si>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</si>
  <si>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</si>
  <si>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</si>
  <si>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</si>
  <si>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</si>
  <si>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</si>
  <si>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</si>
  <si>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</si>
  <si>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</si>
  <si>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</si>
  <si>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</si>
  <si>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</si>
  <si>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</si>
  <si>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</si>
  <si>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</si>
  <si>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</si>
  <si>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</si>
  <si>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</si>
  <si>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</si>
  <si>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</si>
  <si>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</si>
  <si>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</si>
  <si>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</si>
  <si>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</si>
  <si>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</si>
  <si>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</si>
  <si>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</si>
  <si>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</si>
  <si>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</si>
  <si>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</si>
  <si>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</si>
  <si>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</si>
  <si>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</si>
  <si>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</si>
  <si>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</si>
  <si>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</si>
  <si>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</si>
  <si>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</si>
  <si>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</si>
  <si>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</si>
  <si>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</si>
  <si>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</si>
  <si>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</si>
  <si>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</si>
  <si>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</si>
  <si>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</si>
  <si>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</si>
  <si>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</si>
  <si>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</si>
  <si>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</si>
  <si>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</si>
  <si>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</si>
  <si>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</si>
  <si>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</si>
  <si>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</si>
  <si>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</si>
  <si>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</si>
  <si>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</si>
  <si>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</si>
  <si>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</si>
  <si>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</si>
  <si>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</si>
  <si>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</si>
  <si>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</si>
  <si>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</si>
  <si>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</si>
  <si>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</si>
  <si>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</si>
  <si>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</si>
  <si>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</si>
  <si>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</si>
  <si>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</si>
  <si>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</si>
  <si>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</si>
  <si>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</si>
  <si>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</si>
  <si>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</si>
  <si>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</si>
  <si>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</si>
  <si>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</si>
  <si>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</si>
  <si>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</si>
  <si>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</si>
  <si>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</si>
  <si>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</si>
  <si>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</si>
  <si>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</si>
  <si>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</si>
  <si>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</si>
  <si>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</si>
  <si>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</si>
  <si>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</si>
  <si>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</si>
  <si>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</si>
  <si>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</si>
  <si>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</si>
  <si>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</si>
  <si>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</si>
  <si>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</si>
  <si>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</si>
  <si>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</si>
  <si>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</si>
  <si>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</si>
  <si>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</si>
  <si>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</si>
  <si>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</si>
  <si>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</si>
  <si>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</si>
  <si>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</si>
  <si>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</si>
  <si>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</si>
  <si>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</si>
  <si>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</si>
  <si>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</si>
  <si>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</si>
  <si>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</si>
  <si>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</si>
  <si>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</si>
  <si>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</si>
  <si>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</si>
  <si>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</si>
  <si>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</si>
  <si>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</si>
  <si>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</si>
  <si>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</si>
  <si>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</si>
  <si>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</si>
  <si>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</si>
  <si>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</si>
  <si>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</si>
  <si>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</si>
  <si>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</si>
  <si>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</si>
  <si>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</si>
  <si>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</si>
  <si>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</si>
  <si>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</si>
  <si>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</si>
  <si>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</si>
  <si>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</si>
  <si>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</si>
  <si>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</si>
  <si>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</si>
  <si>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</si>
  <si>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</si>
  <si>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</si>
  <si>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</si>
  <si>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</si>
  <si>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</si>
  <si>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</si>
  <si>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</si>
  <si>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</si>
  <si>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</si>
  <si>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</si>
  <si>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</si>
  <si>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</si>
  <si>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</si>
  <si>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</si>
  <si>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</si>
  <si>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</si>
  <si>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</si>
  <si>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</si>
  <si>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</si>
  <si>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</si>
  <si>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</si>
  <si>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</si>
  <si>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</si>
  <si>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</si>
  <si>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</si>
  <si>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</si>
  <si>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</si>
  <si>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</si>
  <si>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</si>
  <si>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</si>
  <si>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</si>
  <si>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</si>
  <si>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</si>
  <si>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</si>
  <si>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</si>
  <si>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</si>
  <si>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</si>
  <si>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</si>
  <si>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</si>
  <si>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</si>
  <si>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</si>
  <si>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</si>
  <si>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</si>
  <si>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</si>
  <si>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</si>
  <si>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</si>
  <si>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</si>
  <si>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</si>
  <si>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</si>
  <si>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</si>
  <si>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</si>
  <si>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</si>
  <si>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</si>
  <si>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</si>
  <si>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</si>
  <si>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</si>
  <si>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</si>
  <si>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</si>
  <si>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</si>
  <si>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</si>
  <si>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</si>
  <si>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</si>
  <si>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</si>
  <si>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</si>
  <si>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</si>
  <si>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</si>
  <si>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</si>
  <si>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</si>
  <si>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</si>
  <si>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</si>
  <si>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</si>
  <si>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</si>
  <si>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</si>
  <si>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</si>
  <si>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</si>
  <si>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</si>
  <si>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</si>
  <si>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</si>
  <si>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</si>
  <si>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</si>
  <si>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</si>
  <si>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</si>
  <si>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</si>
  <si>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</si>
  <si>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</si>
  <si>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</si>
  <si>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</si>
  <si>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</si>
  <si>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</si>
  <si>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</si>
  <si>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</si>
  <si>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</si>
  <si>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</si>
  <si>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</si>
  <si>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</si>
  <si>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</si>
  <si>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</si>
  <si>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</si>
  <si>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</si>
  <si>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</si>
  <si>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</si>
  <si>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</si>
  <si>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</si>
  <si>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</si>
  <si>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</si>
  <si>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</si>
  <si>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</si>
  <si>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</si>
  <si>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</si>
  <si>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</si>
  <si>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</si>
  <si>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</si>
  <si>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</si>
  <si>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</si>
  <si>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</si>
  <si>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</si>
  <si>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</si>
  <si>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</si>
  <si>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</si>
  <si>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</si>
  <si>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</si>
  <si>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</si>
  <si>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</si>
  <si>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</si>
  <si>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</si>
  <si>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</si>
  <si>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</si>
  <si>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</si>
  <si>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</si>
  <si>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</si>
  <si>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</si>
  <si>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</si>
  <si>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</si>
  <si>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</si>
  <si>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</si>
  <si>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</si>
  <si>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</si>
  <si>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</si>
  <si>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</si>
  <si>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</si>
  <si>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</si>
  <si>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</si>
  <si>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</si>
  <si>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</si>
  <si>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</si>
  <si>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</si>
  <si>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</si>
  <si>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</si>
  <si>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</si>
  <si>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</si>
  <si>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</si>
  <si>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</si>
  <si>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</si>
  <si>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</si>
  <si>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</si>
  <si>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</si>
  <si>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</si>
  <si>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</si>
  <si>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</si>
  <si>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</si>
  <si>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</si>
  <si>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</si>
  <si>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</si>
  <si>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</si>
  <si>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</si>
  <si>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</si>
  <si>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</si>
  <si>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</si>
  <si>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</si>
  <si>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</si>
  <si>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</si>
  <si>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</si>
  <si>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</si>
  <si>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</si>
  <si>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</si>
  <si>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</si>
  <si>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</si>
  <si>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</si>
  <si>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</si>
  <si>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</si>
  <si>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</si>
  <si>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</si>
  <si>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</si>
  <si>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</si>
  <si>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</si>
  <si>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</si>
  <si>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</si>
  <si>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</si>
  <si>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</si>
  <si>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</si>
  <si>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</si>
  <si>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</si>
  <si>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</si>
  <si>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</si>
  <si>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</si>
  <si>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</si>
  <si>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</si>
  <si>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</si>
  <si>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</si>
  <si>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</si>
  <si>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</si>
  <si>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</si>
  <si>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</si>
  <si>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</si>
  <si>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</si>
  <si>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</si>
  <si>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</si>
  <si>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</si>
  <si>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</si>
  <si>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</si>
  <si>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</si>
  <si>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</si>
  <si>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</si>
  <si>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</si>
  <si>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</si>
  <si>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</si>
  <si>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</si>
  <si>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</si>
  <si>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</si>
  <si>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</si>
  <si>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</si>
  <si>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</si>
  <si>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</si>
  <si>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</si>
  <si>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</si>
  <si>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</si>
  <si>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</si>
  <si>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</si>
  <si>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</si>
  <si>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</si>
  <si>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</si>
  <si>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</si>
  <si>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</si>
  <si>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</si>
  <si>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</si>
  <si>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</si>
  <si>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</si>
  <si>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</si>
  <si>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</si>
  <si>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</si>
  <si>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</si>
  <si>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</si>
  <si>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</si>
  <si>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</si>
  <si>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</si>
  <si>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</si>
  <si>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</si>
  <si>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</si>
  <si>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</si>
  <si>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</si>
  <si>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</si>
  <si>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</si>
  <si>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</si>
  <si>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</si>
  <si>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</si>
  <si>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</si>
  <si>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</si>
  <si>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</si>
  <si>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</si>
  <si>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</si>
  <si>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</si>
  <si>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</si>
  <si>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</si>
  <si>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</si>
  <si>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</si>
  <si>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</si>
  <si>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</si>
  <si>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</si>
  <si>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</si>
  <si>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</si>
  <si>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</si>
  <si>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</si>
  <si>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</si>
  <si>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</si>
  <si>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</si>
  <si>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</si>
  <si>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</si>
  <si>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</si>
  <si>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</si>
  <si>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</si>
  <si>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</si>
  <si>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</si>
  <si>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</si>
  <si>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</si>
  <si>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</si>
  <si>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</si>
  <si>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</si>
  <si>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</si>
  <si>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</si>
  <si>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</si>
  <si>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</si>
  <si>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</si>
  <si>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</si>
  <si>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</si>
  <si>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</si>
  <si>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</si>
  <si>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</si>
  <si>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</si>
  <si>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</si>
  <si>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</si>
  <si>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</si>
  <si>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</si>
  <si>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</si>
  <si>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</si>
  <si>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</si>
  <si>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</si>
  <si>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</si>
  <si>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</si>
  <si>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</si>
  <si>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</si>
  <si>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</si>
  <si>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</si>
  <si>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</si>
  <si>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</si>
  <si>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</si>
  <si>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</si>
  <si>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</si>
  <si>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</si>
  <si>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</si>
  <si>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</si>
  <si>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</si>
  <si>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</si>
  <si>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</si>
  <si>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</si>
  <si>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</si>
  <si>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</si>
  <si>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</si>
  <si>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</si>
  <si>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</si>
  <si>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</si>
  <si>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</si>
  <si>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</si>
  <si>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</si>
  <si>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</si>
  <si>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</si>
  <si>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</si>
  <si>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</si>
  <si>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</si>
  <si>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</si>
  <si>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</si>
  <si>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</si>
  <si>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</si>
  <si>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</si>
  <si>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</si>
  <si>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</si>
  <si>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</si>
  <si>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</si>
  <si>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</si>
  <si>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</si>
  <si>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</si>
  <si>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</si>
  <si>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</si>
  <si>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</si>
  <si>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</si>
  <si>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</si>
  <si>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</si>
  <si>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</si>
  <si>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</si>
  <si>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</si>
  <si>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</si>
  <si>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</si>
  <si>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</si>
  <si>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</si>
  <si>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</si>
  <si>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</si>
  <si>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</si>
  <si>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</si>
  <si>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</si>
  <si>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</si>
  <si>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</si>
  <si>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</si>
  <si>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</si>
  <si>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</si>
  <si>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</si>
  <si>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</si>
  <si>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</si>
  <si>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</si>
  <si>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</si>
  <si>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</si>
  <si>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</si>
  <si>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</si>
  <si>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</si>
  <si>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</si>
  <si>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</si>
  <si>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</si>
  <si>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</si>
  <si>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</si>
  <si>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</si>
  <si>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</si>
  <si>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</si>
  <si>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</si>
  <si>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</si>
  <si>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</si>
  <si>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</si>
  <si>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</si>
  <si>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</si>
  <si>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</si>
  <si>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</si>
  <si>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</si>
  <si>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</si>
  <si>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</si>
  <si>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</si>
  <si>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</si>
  <si>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</si>
  <si>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</si>
  <si>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</si>
  <si>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</si>
  <si>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</si>
  <si>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</si>
  <si>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</si>
  <si>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</si>
  <si>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</si>
  <si>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</si>
  <si>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</si>
  <si>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</si>
  <si>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</si>
  <si>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</si>
  <si>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</si>
  <si>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</si>
  <si>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</si>
  <si>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</si>
  <si>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</si>
  <si>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</si>
  <si>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</si>
  <si>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</si>
  <si>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</si>
  <si>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</si>
  <si>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</si>
  <si>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</si>
  <si>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</si>
  <si>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</si>
  <si>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</si>
  <si>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</si>
  <si>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</si>
  <si>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</si>
  <si>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</si>
  <si>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</si>
  <si>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</si>
  <si>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</si>
  <si>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</si>
  <si>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</si>
  <si>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</si>
  <si>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</si>
  <si>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</si>
  <si>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</si>
  <si>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</si>
  <si>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</si>
  <si>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</si>
  <si>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</si>
  <si>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</si>
  <si>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</si>
  <si>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</si>
  <si>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</si>
  <si>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</si>
  <si>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</si>
  <si>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</si>
  <si>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</si>
  <si>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</si>
  <si>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</si>
  <si>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</si>
  <si>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</si>
  <si>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</si>
  <si>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</si>
  <si>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</si>
  <si>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</si>
  <si>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</si>
  <si>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</si>
  <si>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</si>
  <si>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</si>
  <si>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</si>
  <si>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</si>
  <si>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</si>
  <si>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</si>
  <si>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</si>
  <si>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</si>
  <si>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</si>
  <si>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</si>
  <si>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</si>
  <si>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</si>
  <si>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</si>
  <si>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</si>
  <si>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</si>
  <si>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</si>
  <si>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</si>
  <si>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20-08-2017</t>
  </si>
  <si>
    <t>Cut-off Date: 31-07-2017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</si>
</sst>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42947</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30129.054325000001</v>
      </c>
      <c r="D38" s="126"/>
      <c r="F38" s="68"/>
      <c r="H38" s="66"/>
      <c r="L38" s="66"/>
      <c r="M38" s="66"/>
    </row>
    <row r="39" spans="1:13" x14ac:dyDescent="0.25">
      <c r="A39" s="103" t="s">
        <v>445</v>
      </c>
      <c r="B39" s="68" t="s">
        <v>129</v>
      </c>
      <c r="C39" s="126">
        <v>22696.917100819999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0.32745139756938002</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30129.054325000001</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30129.054325000001</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17.42156636</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26.83455</v>
      </c>
      <c r="D70" s="126" t="s">
        <v>181</v>
      </c>
      <c r="E70" s="9"/>
      <c r="F70" s="138">
        <f t="shared" ref="F70:F76" si="1">IF($C$77=0,"",IF(C70="[for completion]","",C70/$C$77))</f>
        <v>8.9065357685372043E-4</v>
      </c>
      <c r="G70" s="136" t="str">
        <f t="shared" ref="G70:G76" si="2">IF($D$77=0,"",IF(D70="[Mark as ND1 if not relevant]","",D70/$D$77))</f>
        <v/>
      </c>
      <c r="H70" s="66"/>
      <c r="L70" s="66"/>
      <c r="M70" s="66"/>
    </row>
    <row r="71" spans="1:13" x14ac:dyDescent="0.25">
      <c r="A71" s="103" t="s">
        <v>471</v>
      </c>
      <c r="B71" s="9" t="s">
        <v>5</v>
      </c>
      <c r="C71" s="126">
        <v>68.205391000000006</v>
      </c>
      <c r="D71" s="126" t="s">
        <v>181</v>
      </c>
      <c r="E71" s="9"/>
      <c r="F71" s="138">
        <f t="shared" si="1"/>
        <v>2.2637747029429062E-3</v>
      </c>
      <c r="G71" s="136" t="str">
        <f t="shared" si="2"/>
        <v/>
      </c>
      <c r="H71" s="66"/>
      <c r="L71" s="66"/>
      <c r="M71" s="66"/>
    </row>
    <row r="72" spans="1:13" x14ac:dyDescent="0.25">
      <c r="A72" s="103" t="s">
        <v>472</v>
      </c>
      <c r="B72" s="9" t="s">
        <v>6</v>
      </c>
      <c r="C72" s="126">
        <v>77.806150000000002</v>
      </c>
      <c r="D72" s="126" t="s">
        <v>181</v>
      </c>
      <c r="E72" s="9"/>
      <c r="F72" s="138">
        <f t="shared" si="1"/>
        <v>2.5824292115469464E-3</v>
      </c>
      <c r="G72" s="136" t="str">
        <f t="shared" si="2"/>
        <v/>
      </c>
      <c r="H72" s="66"/>
      <c r="L72" s="66"/>
      <c r="M72" s="66"/>
    </row>
    <row r="73" spans="1:13" x14ac:dyDescent="0.25">
      <c r="A73" s="103" t="s">
        <v>473</v>
      </c>
      <c r="B73" s="9" t="s">
        <v>7</v>
      </c>
      <c r="C73" s="126">
        <v>73.170586</v>
      </c>
      <c r="D73" s="126" t="s">
        <v>181</v>
      </c>
      <c r="E73" s="9"/>
      <c r="F73" s="138">
        <f t="shared" si="1"/>
        <v>2.4285722749732255E-3</v>
      </c>
      <c r="G73" s="136" t="str">
        <f t="shared" si="2"/>
        <v/>
      </c>
      <c r="H73" s="66"/>
      <c r="L73" s="66"/>
      <c r="M73" s="66"/>
    </row>
    <row r="74" spans="1:13" x14ac:dyDescent="0.25">
      <c r="A74" s="103" t="s">
        <v>474</v>
      </c>
      <c r="B74" s="9" t="s">
        <v>8</v>
      </c>
      <c r="C74" s="126">
        <v>98.331058999999996</v>
      </c>
      <c r="D74" s="126" t="s">
        <v>181</v>
      </c>
      <c r="E74" s="9"/>
      <c r="F74" s="138">
        <f t="shared" si="1"/>
        <v>3.2636623090070158E-3</v>
      </c>
      <c r="G74" s="136" t="str">
        <f t="shared" si="2"/>
        <v/>
      </c>
      <c r="H74" s="66"/>
      <c r="L74" s="66"/>
      <c r="M74" s="66"/>
    </row>
    <row r="75" spans="1:13" x14ac:dyDescent="0.25">
      <c r="A75" s="103" t="s">
        <v>475</v>
      </c>
      <c r="B75" s="9" t="s">
        <v>9</v>
      </c>
      <c r="C75" s="126">
        <v>1377.185074</v>
      </c>
      <c r="D75" s="126" t="s">
        <v>181</v>
      </c>
      <c r="E75" s="9"/>
      <c r="F75" s="138">
        <f t="shared" si="1"/>
        <v>4.5709535361973863E-2</v>
      </c>
      <c r="G75" s="136" t="str">
        <f t="shared" si="2"/>
        <v/>
      </c>
      <c r="H75" s="66"/>
      <c r="L75" s="66"/>
      <c r="M75" s="66"/>
    </row>
    <row r="76" spans="1:13" x14ac:dyDescent="0.25">
      <c r="A76" s="103" t="s">
        <v>476</v>
      </c>
      <c r="B76" s="9" t="s">
        <v>10</v>
      </c>
      <c r="C76" s="126">
        <v>28407.521513</v>
      </c>
      <c r="D76" s="126" t="s">
        <v>181</v>
      </c>
      <c r="E76" s="9"/>
      <c r="F76" s="138">
        <f t="shared" si="1"/>
        <v>0.9428613725627023</v>
      </c>
      <c r="G76" s="136" t="str">
        <f t="shared" si="2"/>
        <v/>
      </c>
      <c r="H76" s="66"/>
      <c r="L76" s="66"/>
      <c r="M76" s="66"/>
    </row>
    <row r="77" spans="1:13" x14ac:dyDescent="0.25">
      <c r="A77" s="103" t="s">
        <v>477</v>
      </c>
      <c r="B77" s="10" t="s">
        <v>1</v>
      </c>
      <c r="C77" s="69">
        <f>SUM(C70:C76)</f>
        <v>30129.054323</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11.448039</v>
      </c>
      <c r="D79" s="127" t="s">
        <v>181</v>
      </c>
      <c r="E79" s="68"/>
      <c r="F79" s="136">
        <f>IF($C$77=0,"",IF(C79="[for completion]","",C79/$C$77))</f>
        <v>3.7996675492269811E-4</v>
      </c>
      <c r="G79" s="126"/>
      <c r="H79" s="66"/>
      <c r="L79" s="66"/>
      <c r="M79" s="66"/>
    </row>
    <row r="80" spans="1:13" hidden="1" outlineLevel="1" x14ac:dyDescent="0.25">
      <c r="A80" s="103" t="s">
        <v>480</v>
      </c>
      <c r="B80" s="83" t="s">
        <v>39</v>
      </c>
      <c r="C80" s="162">
        <v>15.386511</v>
      </c>
      <c r="D80" s="127" t="s">
        <v>181</v>
      </c>
      <c r="E80" s="68"/>
      <c r="F80" s="136">
        <f>IF($C$77=0,"",IF(C80="[for completion]","",C80/$C$77))</f>
        <v>5.1068682193102237E-4</v>
      </c>
      <c r="G80" s="126"/>
      <c r="H80" s="66"/>
      <c r="L80" s="66"/>
      <c r="M80" s="66"/>
    </row>
    <row r="81" spans="1:13" hidden="1" outlineLevel="1" x14ac:dyDescent="0.25">
      <c r="A81" s="103" t="s">
        <v>481</v>
      </c>
      <c r="B81" s="83" t="s">
        <v>41</v>
      </c>
      <c r="C81" s="162">
        <v>30.801929999999999</v>
      </c>
      <c r="D81" s="127" t="s">
        <v>181</v>
      </c>
      <c r="E81" s="68"/>
      <c r="F81" s="136">
        <f>IF($C$77=0,"",IF(C81="[for completion]","",C81/$C$77))</f>
        <v>1.0223331163927815E-3</v>
      </c>
      <c r="G81" s="126"/>
      <c r="H81" s="66"/>
      <c r="L81" s="66"/>
      <c r="M81" s="66"/>
    </row>
    <row r="82" spans="1:13" hidden="1" outlineLevel="1" x14ac:dyDescent="0.25">
      <c r="A82" s="103" t="s">
        <v>482</v>
      </c>
      <c r="B82" s="83" t="s">
        <v>42</v>
      </c>
      <c r="C82" s="162">
        <v>37.403460000000003</v>
      </c>
      <c r="D82" s="127" t="s">
        <v>181</v>
      </c>
      <c r="E82" s="68"/>
      <c r="F82" s="136">
        <f>IF($C$77=0,"",IF(C82="[for completion]","",C82/$C$77))</f>
        <v>1.2414415533595704E-3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5.4640000000000004</v>
      </c>
      <c r="D89" s="127">
        <v>4.1999999999999997E-3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3988.6776</v>
      </c>
      <c r="D93" s="126" t="s">
        <v>181</v>
      </c>
      <c r="E93" s="9"/>
      <c r="F93" s="136">
        <f t="shared" ref="F93:F99" si="3">IF($C$100=0,"",IF(C93="[for completion]","",C93/$C$100))</f>
        <v>0.17573653803173592</v>
      </c>
      <c r="G93" s="136" t="str">
        <f t="shared" ref="G93:G99" si="4">IF($D$100=0,"",IF(D93="[for completion]","",D93/$D$100))</f>
        <v/>
      </c>
      <c r="H93" s="66"/>
      <c r="L93" s="66"/>
      <c r="M93" s="66"/>
    </row>
    <row r="94" spans="1:13" x14ac:dyDescent="0.25">
      <c r="A94" s="103" t="s">
        <v>491</v>
      </c>
      <c r="B94" s="9" t="s">
        <v>5</v>
      </c>
      <c r="C94" s="126">
        <v>1572.7402</v>
      </c>
      <c r="D94" s="126" t="s">
        <v>181</v>
      </c>
      <c r="E94" s="9"/>
      <c r="F94" s="136">
        <f t="shared" si="3"/>
        <v>6.9293120600005365E-2</v>
      </c>
      <c r="G94" s="136" t="str">
        <f t="shared" si="4"/>
        <v/>
      </c>
      <c r="H94" s="66"/>
      <c r="L94" s="66"/>
      <c r="M94" s="66"/>
    </row>
    <row r="95" spans="1:13" x14ac:dyDescent="0.25">
      <c r="A95" s="103" t="s">
        <v>492</v>
      </c>
      <c r="B95" s="9" t="s">
        <v>6</v>
      </c>
      <c r="C95" s="126">
        <v>1250</v>
      </c>
      <c r="D95" s="126" t="s">
        <v>181</v>
      </c>
      <c r="E95" s="9"/>
      <c r="F95" s="136">
        <f t="shared" si="3"/>
        <v>5.5073559352019304E-2</v>
      </c>
      <c r="G95" s="136" t="str">
        <f t="shared" si="4"/>
        <v/>
      </c>
      <c r="H95" s="66"/>
      <c r="L95" s="66"/>
      <c r="M95" s="66"/>
    </row>
    <row r="96" spans="1:13" x14ac:dyDescent="0.25">
      <c r="A96" s="103" t="s">
        <v>493</v>
      </c>
      <c r="B96" s="9" t="s">
        <v>7</v>
      </c>
      <c r="C96" s="126">
        <v>2750.1412999999998</v>
      </c>
      <c r="D96" s="126" t="s">
        <v>181</v>
      </c>
      <c r="E96" s="9"/>
      <c r="F96" s="136">
        <f t="shared" si="3"/>
        <v>0.12116805608959161</v>
      </c>
      <c r="G96" s="136" t="str">
        <f t="shared" si="4"/>
        <v/>
      </c>
      <c r="H96" s="66"/>
      <c r="L96" s="66"/>
      <c r="M96" s="66"/>
    </row>
    <row r="97" spans="1:14" x14ac:dyDescent="0.25">
      <c r="A97" s="103" t="s">
        <v>494</v>
      </c>
      <c r="B97" s="9" t="s">
        <v>8</v>
      </c>
      <c r="C97" s="126">
        <v>3710</v>
      </c>
      <c r="D97" s="126" t="s">
        <v>181</v>
      </c>
      <c r="E97" s="9"/>
      <c r="F97" s="136">
        <f t="shared" si="3"/>
        <v>0.16345832415679329</v>
      </c>
      <c r="G97" s="136" t="str">
        <f t="shared" si="4"/>
        <v/>
      </c>
      <c r="H97" s="66"/>
      <c r="L97" s="66"/>
      <c r="M97" s="66"/>
    </row>
    <row r="98" spans="1:14" x14ac:dyDescent="0.25">
      <c r="A98" s="103" t="s">
        <v>495</v>
      </c>
      <c r="B98" s="9" t="s">
        <v>9</v>
      </c>
      <c r="C98" s="126">
        <v>6347.7322000000004</v>
      </c>
      <c r="D98" s="126" t="s">
        <v>181</v>
      </c>
      <c r="E98" s="9"/>
      <c r="F98" s="136">
        <f t="shared" si="3"/>
        <v>0.2796737648539393</v>
      </c>
      <c r="G98" s="136" t="str">
        <f t="shared" si="4"/>
        <v/>
      </c>
      <c r="H98" s="66"/>
      <c r="L98" s="66"/>
      <c r="M98" s="66"/>
    </row>
    <row r="99" spans="1:14" x14ac:dyDescent="0.25">
      <c r="A99" s="103" t="s">
        <v>496</v>
      </c>
      <c r="B99" s="9" t="s">
        <v>10</v>
      </c>
      <c r="C99" s="126">
        <v>3077.6255999999998</v>
      </c>
      <c r="D99" s="126" t="s">
        <v>181</v>
      </c>
      <c r="E99" s="9"/>
      <c r="F99" s="136">
        <f t="shared" si="3"/>
        <v>0.1355966369159152</v>
      </c>
      <c r="G99" s="136" t="str">
        <f t="shared" si="4"/>
        <v/>
      </c>
      <c r="H99" s="66"/>
      <c r="L99" s="66"/>
      <c r="M99" s="66"/>
    </row>
    <row r="100" spans="1:14" x14ac:dyDescent="0.25">
      <c r="A100" s="103" t="s">
        <v>497</v>
      </c>
      <c r="B100" s="10" t="s">
        <v>1</v>
      </c>
      <c r="C100" s="69">
        <f>SUM(C93:C99)</f>
        <v>22696.9169</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38.677599999999998</v>
      </c>
      <c r="D102" s="126" t="s">
        <v>181</v>
      </c>
      <c r="E102" s="68"/>
      <c r="F102" s="136">
        <f>IF($C$100=0,"",IF(C102="[for completion]","",C102/$C$100))</f>
        <v>1.7040904793549293E-3</v>
      </c>
      <c r="G102" s="60" t="str">
        <f>IFERROR(IF($D$100=0,"",IF(D102="[for completion]","",D102/$D$100)),"ND2")</f>
        <v/>
      </c>
      <c r="H102" s="66"/>
      <c r="L102" s="66"/>
      <c r="M102" s="66"/>
    </row>
    <row r="103" spans="1:14" hidden="1" outlineLevel="1" x14ac:dyDescent="0.25">
      <c r="A103" s="103" t="s">
        <v>500</v>
      </c>
      <c r="B103" s="83" t="s">
        <v>39</v>
      </c>
      <c r="C103" s="69">
        <v>3950</v>
      </c>
      <c r="D103" s="126" t="s">
        <v>181</v>
      </c>
      <c r="E103" s="68"/>
      <c r="F103" s="136">
        <f>IF($C$100=0,"",IF(C103="[for completion]","",C103/$C$100))</f>
        <v>0.17403244755238101</v>
      </c>
      <c r="G103" s="60" t="str">
        <f>IFERROR(IF($D$100=0,"",IF(D103="[for completion]","",D103/$D$100)),"ND2")</f>
        <v/>
      </c>
      <c r="H103" s="66"/>
      <c r="L103" s="66"/>
      <c r="M103" s="66"/>
    </row>
    <row r="104" spans="1:14" hidden="1" outlineLevel="1" x14ac:dyDescent="0.25">
      <c r="A104" s="103" t="s">
        <v>501</v>
      </c>
      <c r="B104" s="83" t="s">
        <v>41</v>
      </c>
      <c r="C104" s="69">
        <v>322.74020000000002</v>
      </c>
      <c r="D104" s="126" t="s">
        <v>181</v>
      </c>
      <c r="E104" s="68"/>
      <c r="F104" s="136">
        <f>IF($C$100=0,"",IF(C104="[for completion]","",C104/$C$100))</f>
        <v>1.4219561247986064E-2</v>
      </c>
      <c r="G104" s="60" t="str">
        <f>IFERROR(IF($D$100=0,"",IF(D104="[for completion]","",D104/$D$100)),"ND2")</f>
        <v/>
      </c>
      <c r="H104" s="66"/>
      <c r="L104" s="66"/>
      <c r="M104" s="66"/>
    </row>
    <row r="105" spans="1:14" hidden="1" outlineLevel="1" x14ac:dyDescent="0.25">
      <c r="A105" s="103" t="s">
        <v>502</v>
      </c>
      <c r="B105" s="83" t="s">
        <v>42</v>
      </c>
      <c r="C105" s="69">
        <v>1250</v>
      </c>
      <c r="D105" s="126" t="s">
        <v>181</v>
      </c>
      <c r="E105" s="68"/>
      <c r="F105" s="136">
        <f>IF($C$100=0,"",IF(C105="[for completion]","",C105/$C$100))</f>
        <v>5.5073559352019304E-2</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30167.731924209998</v>
      </c>
      <c r="D112" s="126">
        <v>30167.731924209998</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30167.731924209998</v>
      </c>
      <c r="D127" s="126">
        <f>SUM(D112:D126)</f>
        <v>30167.731924209998</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20569.100000000002</v>
      </c>
      <c r="D138" s="126">
        <v>20569.100000000002</v>
      </c>
      <c r="E138" s="60"/>
      <c r="F138" s="136">
        <f t="shared" ref="F138:F152" si="9">IF($C$153=0,"",IF(C138="[for completion]","",C138/$C$153))</f>
        <v>0.75939688622577639</v>
      </c>
      <c r="G138" s="136">
        <f t="shared" ref="G138:G152" si="10">IF($D$153=0,"",IF(D138="[for completion]","",D138/$D$153))</f>
        <v>0.90625083171568155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5.5821989876726437E-2</v>
      </c>
      <c r="G139" s="136">
        <f t="shared" si="10"/>
        <v>5.1506641728790756E-2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0.16613687463311438</v>
      </c>
      <c r="G141" s="136">
        <f t="shared" si="10"/>
        <v>2.5721985681875181E-2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1.8644249264382837E-2</v>
      </c>
      <c r="G142" s="136">
        <f t="shared" si="10"/>
        <v>1.6520540873652532E-2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27086.100000000002</v>
      </c>
      <c r="D153" s="126">
        <f>SUM(D138:D152)</f>
        <v>22696.917100820003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22656.917100819999</v>
      </c>
      <c r="D164" s="126">
        <v>22656.917100819999</v>
      </c>
      <c r="E164" s="11"/>
      <c r="F164" s="11">
        <f>IF($C$167=0,"",IF(C164="[for completion]","",C164/$C$167))</f>
        <v>0.99823764611632848</v>
      </c>
      <c r="G164" s="11">
        <f>IF($D$164=0,"",IF(D164="[for completion]","",D164/$D$167))</f>
        <v>0.99823764611632848</v>
      </c>
      <c r="H164" s="66"/>
      <c r="L164" s="66"/>
      <c r="M164" s="66"/>
    </row>
    <row r="165" spans="1:13" x14ac:dyDescent="0.25">
      <c r="A165" s="103" t="s">
        <v>559</v>
      </c>
      <c r="B165" s="66" t="s">
        <v>16</v>
      </c>
      <c r="C165" s="126">
        <v>40</v>
      </c>
      <c r="D165" s="126">
        <v>40</v>
      </c>
      <c r="E165" s="11"/>
      <c r="F165" s="11">
        <f>IF($C$167=0,"",IF(C165="[for completion]","",C165/$C$167))</f>
        <v>1.7623538836714909E-3</v>
      </c>
      <c r="G165" s="11">
        <f>IF($D$164=0,"",IF(D165="[for completion]","",D165/$D$167))</f>
        <v>1.7623538836714909E-3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22696.917100819999</v>
      </c>
      <c r="D167" s="134">
        <f>SUM(D164:D166)</f>
        <v>22696.917100819999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38.677624209999998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38.677624209999998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38.677624209999998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38.677624209999998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30129.0543</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30129.0543</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180334</v>
      </c>
      <c r="D28" s="107" t="s">
        <v>181</v>
      </c>
      <c r="E28" s="126"/>
      <c r="F28" s="126">
        <f>IF(C28=0,"",C28)</f>
        <v>180334</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5.31E-4</v>
      </c>
      <c r="D36" s="107" t="s">
        <v>181</v>
      </c>
      <c r="E36" s="127"/>
      <c r="F36" s="107">
        <f>IF(C36=0,"",C36)</f>
        <v>5.31E-4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2.7199999999999998E-2</v>
      </c>
      <c r="D100" s="107"/>
      <c r="E100" s="107"/>
      <c r="F100" s="135">
        <f t="shared" si="3"/>
        <v>2.7199999999999998E-2</v>
      </c>
      <c r="G100" s="53"/>
    </row>
    <row r="101" spans="1:7" s="52" customFormat="1" x14ac:dyDescent="0.25">
      <c r="A101" s="103" t="s">
        <v>848</v>
      </c>
      <c r="B101" s="68" t="s">
        <v>1605</v>
      </c>
      <c r="C101" s="135">
        <v>2.7900000000000001E-2</v>
      </c>
      <c r="D101" s="107"/>
      <c r="E101" s="107"/>
      <c r="F101" s="135">
        <f t="shared" si="3"/>
        <v>2.7900000000000001E-2</v>
      </c>
      <c r="G101" s="53"/>
    </row>
    <row r="102" spans="1:7" s="52" customFormat="1" x14ac:dyDescent="0.25">
      <c r="A102" s="103" t="s">
        <v>849</v>
      </c>
      <c r="B102" s="68" t="s">
        <v>1606</v>
      </c>
      <c r="C102" s="135">
        <v>6.2600000000000003E-2</v>
      </c>
      <c r="D102" s="107"/>
      <c r="E102" s="107"/>
      <c r="F102" s="135">
        <f t="shared" si="3"/>
        <v>6.2600000000000003E-2</v>
      </c>
      <c r="G102" s="53"/>
    </row>
    <row r="103" spans="1:7" s="52" customFormat="1" x14ac:dyDescent="0.25">
      <c r="A103" s="103" t="s">
        <v>850</v>
      </c>
      <c r="B103" s="68" t="s">
        <v>1607</v>
      </c>
      <c r="C103" s="135">
        <v>0.12529999999999999</v>
      </c>
      <c r="D103" s="107"/>
      <c r="E103" s="107"/>
      <c r="F103" s="135">
        <f t="shared" si="3"/>
        <v>0.12529999999999999</v>
      </c>
      <c r="G103" s="53"/>
    </row>
    <row r="104" spans="1:7" s="52" customFormat="1" x14ac:dyDescent="0.25">
      <c r="A104" s="103" t="s">
        <v>851</v>
      </c>
      <c r="B104" s="68" t="s">
        <v>1608</v>
      </c>
      <c r="C104" s="135">
        <v>0.20569999999999999</v>
      </c>
      <c r="D104" s="107"/>
      <c r="E104" s="107"/>
      <c r="F104" s="135">
        <f t="shared" si="3"/>
        <v>0.20569999999999999</v>
      </c>
      <c r="G104" s="53"/>
    </row>
    <row r="105" spans="1:7" s="52" customFormat="1" x14ac:dyDescent="0.25">
      <c r="A105" s="103" t="s">
        <v>852</v>
      </c>
      <c r="B105" s="68" t="s">
        <v>1609</v>
      </c>
      <c r="C105" s="135">
        <v>0.21990000000000001</v>
      </c>
      <c r="D105" s="107"/>
      <c r="E105" s="107"/>
      <c r="F105" s="135">
        <f t="shared" si="3"/>
        <v>0.21990000000000001</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0.12820000000000001</v>
      </c>
      <c r="D107" s="107"/>
      <c r="E107" s="107"/>
      <c r="F107" s="135">
        <f t="shared" si="3"/>
        <v>0.12820000000000001</v>
      </c>
      <c r="G107" s="53"/>
    </row>
    <row r="108" spans="1:7" s="52" customFormat="1" x14ac:dyDescent="0.25">
      <c r="A108" s="103" t="s">
        <v>855</v>
      </c>
      <c r="B108" s="68" t="s">
        <v>1612</v>
      </c>
      <c r="C108" s="135">
        <v>9.6000000000000002E-2</v>
      </c>
      <c r="D108" s="107"/>
      <c r="E108" s="107"/>
      <c r="F108" s="135">
        <f t="shared" si="3"/>
        <v>9.6000000000000002E-2</v>
      </c>
      <c r="G108" s="53"/>
    </row>
    <row r="109" spans="1:7" s="52" customFormat="1" x14ac:dyDescent="0.25">
      <c r="A109" s="103" t="s">
        <v>856</v>
      </c>
      <c r="B109" s="68" t="s">
        <v>1613</v>
      </c>
      <c r="C109" s="135">
        <v>3.44E-2</v>
      </c>
      <c r="D109" s="107"/>
      <c r="E109" s="107"/>
      <c r="F109" s="135">
        <f t="shared" si="3"/>
        <v>3.44E-2</v>
      </c>
      <c r="G109" s="53"/>
    </row>
    <row r="110" spans="1:7" s="52" customFormat="1" x14ac:dyDescent="0.25">
      <c r="A110" s="103" t="s">
        <v>857</v>
      </c>
      <c r="B110" s="68" t="s">
        <v>1614</v>
      </c>
      <c r="C110" s="135">
        <v>3.1399999999999997E-2</v>
      </c>
      <c r="D110" s="107"/>
      <c r="E110" s="107"/>
      <c r="F110" s="135">
        <f t="shared" si="3"/>
        <v>3.1399999999999997E-2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0.87639999999999996</v>
      </c>
      <c r="D131" s="107" t="s">
        <v>181</v>
      </c>
      <c r="E131" s="107"/>
      <c r="F131" s="135">
        <f>IF(C131=0,"",C131)</f>
        <v>0.87639999999999996</v>
      </c>
    </row>
    <row r="132" spans="1:7" x14ac:dyDescent="0.25">
      <c r="A132" s="103" t="s">
        <v>878</v>
      </c>
      <c r="B132" s="5" t="s">
        <v>1617</v>
      </c>
      <c r="C132" s="135">
        <v>0.1236</v>
      </c>
      <c r="D132" s="107" t="s">
        <v>181</v>
      </c>
      <c r="E132" s="107"/>
      <c r="F132" s="135">
        <f>IF(C132=0,"",C132)</f>
        <v>0.1236</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0.79269999999999996</v>
      </c>
      <c r="D141" s="107" t="s">
        <v>181</v>
      </c>
      <c r="E141" s="107"/>
      <c r="F141" s="135">
        <f>IF(C141=0,"",C141)</f>
        <v>0.79269999999999996</v>
      </c>
    </row>
    <row r="142" spans="1:7" x14ac:dyDescent="0.25">
      <c r="A142" s="103" t="s">
        <v>887</v>
      </c>
      <c r="B142" s="67" t="s">
        <v>12</v>
      </c>
      <c r="C142" s="135">
        <v>0.18959999999999999</v>
      </c>
      <c r="D142" s="107" t="s">
        <v>181</v>
      </c>
      <c r="E142" s="107"/>
      <c r="F142" s="135">
        <f>IF(C142=0,"",C142)</f>
        <v>0.18959999999999999</v>
      </c>
    </row>
    <row r="143" spans="1:7" x14ac:dyDescent="0.25">
      <c r="A143" s="103" t="s">
        <v>888</v>
      </c>
      <c r="B143" s="67" t="s">
        <v>2</v>
      </c>
      <c r="C143" s="135">
        <v>1.77E-2</v>
      </c>
      <c r="D143" s="107" t="s">
        <v>181</v>
      </c>
      <c r="E143" s="107"/>
      <c r="F143" s="135">
        <f>IF(C143=0,"",C143)</f>
        <v>1.77E-2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3.8999999999999998E-3</v>
      </c>
      <c r="D151" s="107" t="s">
        <v>181</v>
      </c>
      <c r="E151" s="107"/>
      <c r="F151" s="135">
        <f>IF(C151=0,"",C151)</f>
        <v>3.8999999999999998E-3</v>
      </c>
    </row>
    <row r="152" spans="1:7" x14ac:dyDescent="0.25">
      <c r="A152" s="103" t="s">
        <v>896</v>
      </c>
      <c r="B152" s="9" t="s">
        <v>1620</v>
      </c>
      <c r="C152" s="135">
        <v>3.5000000000000001E-3</v>
      </c>
      <c r="D152" s="107" t="s">
        <v>181</v>
      </c>
      <c r="E152" s="107"/>
      <c r="F152" s="135">
        <f>IF(C152=0,"",C152)</f>
        <v>3.5000000000000001E-3</v>
      </c>
    </row>
    <row r="153" spans="1:7" x14ac:dyDescent="0.25">
      <c r="A153" s="103" t="s">
        <v>897</v>
      </c>
      <c r="B153" s="9" t="s">
        <v>1621</v>
      </c>
      <c r="C153" s="135">
        <v>2.8999999999999998E-3</v>
      </c>
      <c r="D153" s="107" t="s">
        <v>181</v>
      </c>
      <c r="E153" s="107"/>
      <c r="F153" s="135">
        <f>IF(C153=0,"",C153)</f>
        <v>2.8999999999999998E-3</v>
      </c>
    </row>
    <row r="154" spans="1:7" x14ac:dyDescent="0.25">
      <c r="A154" s="103" t="s">
        <v>898</v>
      </c>
      <c r="B154" s="9" t="s">
        <v>1622</v>
      </c>
      <c r="C154" s="135">
        <v>2.9899999999999999E-2</v>
      </c>
      <c r="D154" s="127" t="s">
        <v>181</v>
      </c>
      <c r="E154" s="127"/>
      <c r="F154" s="135">
        <f>IF(C154=0,"",C154)</f>
        <v>2.9899999999999999E-2</v>
      </c>
    </row>
    <row r="155" spans="1:7" x14ac:dyDescent="0.25">
      <c r="A155" s="103" t="s">
        <v>899</v>
      </c>
      <c r="B155" s="9" t="s">
        <v>1623</v>
      </c>
      <c r="C155" s="135">
        <v>0.95979999999999999</v>
      </c>
      <c r="D155" s="127" t="s">
        <v>181</v>
      </c>
      <c r="E155" s="127"/>
      <c r="F155" s="135">
        <f>IF(C155=0,"",C155)</f>
        <v>0.95979999999999999</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1E-4</v>
      </c>
      <c r="D161" s="107" t="s">
        <v>181</v>
      </c>
      <c r="E161" s="107"/>
      <c r="F161" s="135">
        <f>IF(C161=0,"",C161)</f>
        <v>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89.71412751537963</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111.4979</v>
      </c>
      <c r="D171" s="126">
        <v>8403</v>
      </c>
      <c r="E171" s="13"/>
      <c r="F171" s="135">
        <f t="shared" ref="F171:F194" si="4">IF($C$195=0,"",IF(C171="","",C171/$C$195))</f>
        <v>3.7006770079646744E-3</v>
      </c>
      <c r="G171" s="135">
        <f t="shared" ref="G171:G194" si="5">IF($D$195=0,"",IF(D171="","",D171/$D$195))</f>
        <v>2.5021290280317063E-2</v>
      </c>
    </row>
    <row r="172" spans="1:7" x14ac:dyDescent="0.25">
      <c r="A172" s="103" t="s">
        <v>911</v>
      </c>
      <c r="B172" s="68" t="s">
        <v>1625</v>
      </c>
      <c r="C172" s="126">
        <v>516.73270000000002</v>
      </c>
      <c r="D172" s="126">
        <v>17732</v>
      </c>
      <c r="E172" s="13"/>
      <c r="F172" s="135">
        <f t="shared" si="4"/>
        <v>1.7150644291538297E-2</v>
      </c>
      <c r="G172" s="135">
        <f t="shared" si="5"/>
        <v>5.2799895186312285E-2</v>
      </c>
    </row>
    <row r="173" spans="1:7" x14ac:dyDescent="0.25">
      <c r="A173" s="103" t="s">
        <v>912</v>
      </c>
      <c r="B173" s="68" t="s">
        <v>1626</v>
      </c>
      <c r="C173" s="126">
        <v>976.10720000000003</v>
      </c>
      <c r="D173" s="126">
        <v>23843</v>
      </c>
      <c r="E173" s="13"/>
      <c r="F173" s="135">
        <f t="shared" si="4"/>
        <v>3.2397538180977188E-2</v>
      </c>
      <c r="G173" s="135">
        <f t="shared" si="5"/>
        <v>7.0996385118838476E-2</v>
      </c>
    </row>
    <row r="174" spans="1:7" x14ac:dyDescent="0.25">
      <c r="A174" s="103" t="s">
        <v>913</v>
      </c>
      <c r="B174" s="68" t="s">
        <v>1627</v>
      </c>
      <c r="C174" s="126">
        <v>1597.3827000000001</v>
      </c>
      <c r="D174" s="126">
        <v>30520</v>
      </c>
      <c r="E174" s="13"/>
      <c r="F174" s="135">
        <f t="shared" si="4"/>
        <v>5.3018015862276634E-2</v>
      </c>
      <c r="G174" s="135">
        <f t="shared" si="5"/>
        <v>9.0878231507232746E-2</v>
      </c>
    </row>
    <row r="175" spans="1:7" x14ac:dyDescent="0.25">
      <c r="A175" s="103" t="s">
        <v>914</v>
      </c>
      <c r="B175" s="68" t="s">
        <v>1628</v>
      </c>
      <c r="C175" s="126">
        <v>4868.2847000000002</v>
      </c>
      <c r="D175" s="126">
        <v>70883</v>
      </c>
      <c r="E175" s="13"/>
      <c r="F175" s="135">
        <f t="shared" si="4"/>
        <v>0.16158106347757403</v>
      </c>
      <c r="G175" s="135">
        <f t="shared" si="5"/>
        <v>0.21106558597402289</v>
      </c>
    </row>
    <row r="176" spans="1:7" x14ac:dyDescent="0.25">
      <c r="A176" s="103" t="s">
        <v>915</v>
      </c>
      <c r="B176" s="68" t="s">
        <v>1629</v>
      </c>
      <c r="C176" s="126">
        <v>5984.9677000000001</v>
      </c>
      <c r="D176" s="126">
        <v>67485</v>
      </c>
      <c r="E176" s="13"/>
      <c r="F176" s="135">
        <f t="shared" si="4"/>
        <v>0.19864439026027594</v>
      </c>
      <c r="G176" s="135">
        <f t="shared" si="5"/>
        <v>0.20094749191564881</v>
      </c>
    </row>
    <row r="177" spans="1:7" x14ac:dyDescent="0.25">
      <c r="A177" s="103" t="s">
        <v>916</v>
      </c>
      <c r="B177" s="68" t="s">
        <v>1630</v>
      </c>
      <c r="C177" s="126">
        <v>4996.8275999999996</v>
      </c>
      <c r="D177" s="126">
        <v>46991</v>
      </c>
      <c r="E177" s="13"/>
      <c r="F177" s="135">
        <f t="shared" si="4"/>
        <v>0.16584747346885728</v>
      </c>
      <c r="G177" s="135">
        <f t="shared" si="5"/>
        <v>0.13992329543762691</v>
      </c>
    </row>
    <row r="178" spans="1:7" x14ac:dyDescent="0.25">
      <c r="A178" s="103" t="s">
        <v>917</v>
      </c>
      <c r="B178" s="68" t="s">
        <v>1631</v>
      </c>
      <c r="C178" s="126">
        <v>3648.8290000000002</v>
      </c>
      <c r="D178" s="126">
        <v>28757</v>
      </c>
      <c r="E178" s="13"/>
      <c r="F178" s="135">
        <f t="shared" si="4"/>
        <v>0.12110665390374828</v>
      </c>
      <c r="G178" s="135">
        <f t="shared" si="5"/>
        <v>8.5628614136746134E-2</v>
      </c>
    </row>
    <row r="179" spans="1:7" x14ac:dyDescent="0.25">
      <c r="A179" s="103" t="s">
        <v>918</v>
      </c>
      <c r="B179" s="68" t="s">
        <v>1632</v>
      </c>
      <c r="C179" s="126">
        <v>2269.1414</v>
      </c>
      <c r="D179" s="126">
        <v>15540</v>
      </c>
      <c r="E179" s="13"/>
      <c r="F179" s="135">
        <f t="shared" si="4"/>
        <v>7.5314058890802185E-2</v>
      </c>
      <c r="G179" s="135">
        <f t="shared" si="5"/>
        <v>4.6272860996801994E-2</v>
      </c>
    </row>
    <row r="180" spans="1:7" x14ac:dyDescent="0.25">
      <c r="A180" s="103" t="s">
        <v>919</v>
      </c>
      <c r="B180" s="68" t="s">
        <v>1633</v>
      </c>
      <c r="C180" s="126">
        <v>1620.0752</v>
      </c>
      <c r="D180" s="126">
        <v>9765</v>
      </c>
      <c r="E180" s="7"/>
      <c r="F180" s="135">
        <f t="shared" si="4"/>
        <v>5.3771192496125678E-2</v>
      </c>
      <c r="G180" s="135">
        <f t="shared" si="5"/>
        <v>2.907686535609855E-2</v>
      </c>
    </row>
    <row r="181" spans="1:7" x14ac:dyDescent="0.25">
      <c r="A181" s="103" t="s">
        <v>920</v>
      </c>
      <c r="B181" s="68" t="s">
        <v>1634</v>
      </c>
      <c r="C181" s="126">
        <v>1052.6215</v>
      </c>
      <c r="D181" s="126">
        <v>5679</v>
      </c>
      <c r="E181" s="7"/>
      <c r="F181" s="135">
        <f t="shared" si="4"/>
        <v>3.4937090143754165E-2</v>
      </c>
      <c r="G181" s="135">
        <f t="shared" si="5"/>
        <v>1.6910140128754088E-2</v>
      </c>
    </row>
    <row r="182" spans="1:7" x14ac:dyDescent="0.25">
      <c r="A182" s="103" t="s">
        <v>921</v>
      </c>
      <c r="B182" s="68" t="s">
        <v>1635</v>
      </c>
      <c r="C182" s="126">
        <v>716.21950000000004</v>
      </c>
      <c r="D182" s="126">
        <v>3457</v>
      </c>
      <c r="E182" s="7"/>
      <c r="F182" s="135">
        <f t="shared" si="4"/>
        <v>2.3771721586738005E-2</v>
      </c>
      <c r="G182" s="135">
        <f t="shared" si="5"/>
        <v>1.029377609175962E-2</v>
      </c>
    </row>
    <row r="183" spans="1:7" x14ac:dyDescent="0.25">
      <c r="A183" s="103" t="s">
        <v>922</v>
      </c>
      <c r="B183" s="68" t="s">
        <v>1636</v>
      </c>
      <c r="C183" s="126">
        <v>468.28460000000001</v>
      </c>
      <c r="D183" s="126">
        <v>2149</v>
      </c>
      <c r="E183" s="7"/>
      <c r="F183" s="135">
        <f t="shared" si="4"/>
        <v>1.5542625039610023E-2</v>
      </c>
      <c r="G183" s="135">
        <f t="shared" si="5"/>
        <v>6.3989947414496446E-3</v>
      </c>
    </row>
    <row r="184" spans="1:7" x14ac:dyDescent="0.25">
      <c r="A184" s="103" t="s">
        <v>923</v>
      </c>
      <c r="B184" s="68" t="s">
        <v>1637</v>
      </c>
      <c r="C184" s="126">
        <v>380.33409999999998</v>
      </c>
      <c r="D184" s="126">
        <v>1567</v>
      </c>
      <c r="E184" s="7"/>
      <c r="F184" s="135">
        <f t="shared" si="4"/>
        <v>1.2623499269626937E-2</v>
      </c>
      <c r="G184" s="135">
        <f t="shared" si="5"/>
        <v>4.6659957002566747E-3</v>
      </c>
    </row>
    <row r="185" spans="1:7" x14ac:dyDescent="0.25">
      <c r="A185" s="103" t="s">
        <v>924</v>
      </c>
      <c r="B185" s="68" t="s">
        <v>1638</v>
      </c>
      <c r="C185" s="126">
        <v>252.73920000000001</v>
      </c>
      <c r="D185" s="126">
        <v>949</v>
      </c>
      <c r="E185" s="7"/>
      <c r="F185" s="135">
        <f t="shared" si="4"/>
        <v>8.3885539230011096E-3</v>
      </c>
      <c r="G185" s="135">
        <f t="shared" si="5"/>
        <v>2.8258008420826955E-3</v>
      </c>
    </row>
    <row r="186" spans="1:7" x14ac:dyDescent="0.25">
      <c r="A186" s="103" t="s">
        <v>925</v>
      </c>
      <c r="B186" s="68" t="s">
        <v>1639</v>
      </c>
      <c r="C186" s="126">
        <v>205.4358</v>
      </c>
      <c r="D186" s="126">
        <v>700</v>
      </c>
      <c r="F186" s="135">
        <f t="shared" si="4"/>
        <v>6.818527897591159E-3</v>
      </c>
      <c r="G186" s="135">
        <f t="shared" si="5"/>
        <v>2.0843631079640536E-3</v>
      </c>
    </row>
    <row r="187" spans="1:7" x14ac:dyDescent="0.25">
      <c r="A187" s="103" t="s">
        <v>926</v>
      </c>
      <c r="B187" s="68" t="s">
        <v>1640</v>
      </c>
      <c r="C187" s="126">
        <v>159.5455</v>
      </c>
      <c r="D187" s="126">
        <v>541</v>
      </c>
      <c r="E187" s="14"/>
      <c r="F187" s="135">
        <f t="shared" si="4"/>
        <v>5.2954034432417824E-3</v>
      </c>
      <c r="G187" s="135">
        <f t="shared" si="5"/>
        <v>1.6109149162979329E-3</v>
      </c>
    </row>
    <row r="188" spans="1:7" x14ac:dyDescent="0.25">
      <c r="A188" s="103" t="s">
        <v>927</v>
      </c>
      <c r="B188" s="68" t="s">
        <v>1641</v>
      </c>
      <c r="C188" s="126">
        <v>101.4272</v>
      </c>
      <c r="D188" s="126">
        <v>335</v>
      </c>
      <c r="E188" s="14"/>
      <c r="F188" s="135">
        <f t="shared" si="4"/>
        <v>3.366424901475585E-3</v>
      </c>
      <c r="G188" s="135">
        <f t="shared" si="5"/>
        <v>9.9751663023994004E-4</v>
      </c>
    </row>
    <row r="189" spans="1:7" x14ac:dyDescent="0.25">
      <c r="A189" s="103" t="s">
        <v>928</v>
      </c>
      <c r="B189" s="68" t="s">
        <v>1642</v>
      </c>
      <c r="C189" s="126">
        <v>64.602800000000002</v>
      </c>
      <c r="D189" s="126">
        <v>189</v>
      </c>
      <c r="E189" s="14"/>
      <c r="F189" s="135">
        <f t="shared" si="4"/>
        <v>2.1442026855226894E-3</v>
      </c>
      <c r="G189" s="135">
        <f t="shared" si="5"/>
        <v>5.6277803915029444E-4</v>
      </c>
    </row>
    <row r="190" spans="1:7" x14ac:dyDescent="0.25">
      <c r="A190" s="103" t="s">
        <v>929</v>
      </c>
      <c r="B190" s="68" t="s">
        <v>1643</v>
      </c>
      <c r="C190" s="126">
        <v>69.606300000000005</v>
      </c>
      <c r="D190" s="126">
        <v>178</v>
      </c>
      <c r="E190" s="14"/>
      <c r="F190" s="135">
        <f t="shared" si="4"/>
        <v>2.310271619640294E-3</v>
      </c>
      <c r="G190" s="135">
        <f t="shared" si="5"/>
        <v>5.3002376173943077E-4</v>
      </c>
    </row>
    <row r="191" spans="1:7" x14ac:dyDescent="0.25">
      <c r="A191" s="103" t="s">
        <v>930</v>
      </c>
      <c r="B191" s="68" t="s">
        <v>1644</v>
      </c>
      <c r="C191" s="126">
        <v>27.8202</v>
      </c>
      <c r="D191" s="126">
        <v>74</v>
      </c>
      <c r="E191" s="14"/>
      <c r="F191" s="135">
        <f t="shared" si="4"/>
        <v>9.2336783470342338E-4</v>
      </c>
      <c r="G191" s="135">
        <f t="shared" si="5"/>
        <v>2.2034695712762852E-4</v>
      </c>
    </row>
    <row r="192" spans="1:7" x14ac:dyDescent="0.25">
      <c r="A192" s="103" t="s">
        <v>931</v>
      </c>
      <c r="B192" s="68" t="s">
        <v>1645</v>
      </c>
      <c r="C192" s="126">
        <v>40.571899999999999</v>
      </c>
      <c r="D192" s="126">
        <v>97</v>
      </c>
      <c r="E192" s="14"/>
      <c r="F192" s="135">
        <f t="shared" si="4"/>
        <v>1.3466038149547387E-3</v>
      </c>
      <c r="G192" s="135">
        <f t="shared" si="5"/>
        <v>2.8883317353216173E-4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30129.054699999997</v>
      </c>
      <c r="D195" s="126">
        <f>SUM(D171:D194)</f>
        <v>335834</v>
      </c>
      <c r="E195" s="14"/>
      <c r="F195" s="135">
        <f>SUM(F171:F194)</f>
        <v>1</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0.73313236999999998</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3533.9546999999998</v>
      </c>
      <c r="D200" s="126">
        <v>74146</v>
      </c>
      <c r="F200" s="135">
        <f t="shared" ref="F200:F207" si="6">IF($C$208=0,"",IF(C200="","",C200/$C$208))</f>
        <v>0.11729391308977187</v>
      </c>
      <c r="G200" s="135">
        <f t="shared" ref="G200:G207" si="7">IF($D$208=0,"",IF(D200="","",D200/$D$208))</f>
        <v>0.22078169571871817</v>
      </c>
    </row>
    <row r="201" spans="1:7" x14ac:dyDescent="0.25">
      <c r="A201" s="103" t="s">
        <v>937</v>
      </c>
      <c r="B201" s="67" t="s">
        <v>1648</v>
      </c>
      <c r="C201" s="126">
        <v>2315.9913999999999</v>
      </c>
      <c r="D201" s="126">
        <v>31452</v>
      </c>
      <c r="F201" s="135">
        <f t="shared" si="6"/>
        <v>7.6869036829549361E-2</v>
      </c>
      <c r="G201" s="135">
        <f t="shared" si="7"/>
        <v>9.365341210240774E-2</v>
      </c>
    </row>
    <row r="202" spans="1:7" x14ac:dyDescent="0.25">
      <c r="A202" s="103" t="s">
        <v>938</v>
      </c>
      <c r="B202" s="67" t="s">
        <v>1649</v>
      </c>
      <c r="C202" s="126">
        <v>2980.7262000000001</v>
      </c>
      <c r="D202" s="126">
        <v>35165</v>
      </c>
      <c r="F202" s="135">
        <f t="shared" si="6"/>
        <v>9.8931952876251075E-2</v>
      </c>
      <c r="G202" s="135">
        <f t="shared" si="7"/>
        <v>0.10470946955936564</v>
      </c>
    </row>
    <row r="203" spans="1:7" x14ac:dyDescent="0.25">
      <c r="A203" s="103" t="s">
        <v>939</v>
      </c>
      <c r="B203" s="67" t="s">
        <v>1650</v>
      </c>
      <c r="C203" s="126">
        <v>3592.7676999999999</v>
      </c>
      <c r="D203" s="126">
        <v>37386</v>
      </c>
      <c r="F203" s="135">
        <f t="shared" si="6"/>
        <v>0.11924594912196797</v>
      </c>
      <c r="G203" s="135">
        <f t="shared" si="7"/>
        <v>0.1113228559347773</v>
      </c>
    </row>
    <row r="204" spans="1:7" x14ac:dyDescent="0.25">
      <c r="A204" s="103" t="s">
        <v>940</v>
      </c>
      <c r="B204" s="67" t="s">
        <v>1651</v>
      </c>
      <c r="C204" s="126">
        <v>4198.4890999999998</v>
      </c>
      <c r="D204" s="126">
        <v>39939</v>
      </c>
      <c r="F204" s="135">
        <f t="shared" si="6"/>
        <v>0.13935017774952083</v>
      </c>
      <c r="G204" s="135">
        <f t="shared" si="7"/>
        <v>0.11892482595568049</v>
      </c>
    </row>
    <row r="205" spans="1:7" x14ac:dyDescent="0.25">
      <c r="A205" s="103" t="s">
        <v>941</v>
      </c>
      <c r="B205" s="67" t="s">
        <v>1652</v>
      </c>
      <c r="C205" s="126">
        <v>4654.6241</v>
      </c>
      <c r="D205" s="126">
        <v>41523</v>
      </c>
      <c r="F205" s="135">
        <f t="shared" si="6"/>
        <v>0.15448955094160025</v>
      </c>
      <c r="G205" s="135">
        <f t="shared" si="7"/>
        <v>0.12364144190284486</v>
      </c>
    </row>
    <row r="206" spans="1:7" x14ac:dyDescent="0.25">
      <c r="A206" s="103" t="s">
        <v>942</v>
      </c>
      <c r="B206" s="67" t="s">
        <v>1653</v>
      </c>
      <c r="C206" s="126">
        <v>4512.7497999999996</v>
      </c>
      <c r="D206" s="126">
        <v>39464</v>
      </c>
      <c r="F206" s="135">
        <f t="shared" si="6"/>
        <v>0.14978066437498064</v>
      </c>
      <c r="G206" s="135">
        <f t="shared" si="7"/>
        <v>0.11751043670384774</v>
      </c>
    </row>
    <row r="207" spans="1:7" x14ac:dyDescent="0.25">
      <c r="A207" s="103" t="s">
        <v>943</v>
      </c>
      <c r="B207" s="67" t="s">
        <v>164</v>
      </c>
      <c r="C207" s="126">
        <v>4339.7515000000003</v>
      </c>
      <c r="D207" s="126">
        <v>36759</v>
      </c>
      <c r="F207" s="135">
        <f t="shared" si="6"/>
        <v>0.14403875501635807</v>
      </c>
      <c r="G207" s="135">
        <f t="shared" si="7"/>
        <v>0.10945586212235807</v>
      </c>
    </row>
    <row r="208" spans="1:7" s="52" customFormat="1" x14ac:dyDescent="0.25">
      <c r="A208" s="103" t="s">
        <v>944</v>
      </c>
      <c r="B208" s="55" t="s">
        <v>1</v>
      </c>
      <c r="C208" s="126">
        <f>SUM(C200:C207)</f>
        <v>30129.054499999998</v>
      </c>
      <c r="D208" s="126">
        <f>SUM(D200:D207)</f>
        <v>335834</v>
      </c>
      <c r="E208" s="53"/>
      <c r="F208" s="135">
        <f>SUM(F200:F207)</f>
        <v>1</v>
      </c>
      <c r="G208" s="135">
        <f>SUM(G200:G207)</f>
        <v>1</v>
      </c>
    </row>
    <row r="209" spans="1:7" s="65" customFormat="1" hidden="1" outlineLevel="1" x14ac:dyDescent="0.25">
      <c r="A209" s="103" t="s">
        <v>945</v>
      </c>
      <c r="B209" s="85" t="s">
        <v>1654</v>
      </c>
      <c r="C209" s="126">
        <v>3115.1401999999998</v>
      </c>
      <c r="D209" s="126">
        <v>26708</v>
      </c>
      <c r="E209" s="67"/>
      <c r="F209" s="136">
        <f t="shared" ref="F209:F214" si="8">IF($C$208=0,"",IF(C209="","",C209/$C$208))</f>
        <v>0.10339322795542755</v>
      </c>
      <c r="G209" s="136">
        <f t="shared" ref="G209:G214" si="9">IF($D$208=0,"",IF(D209="","",D209/$D$208))</f>
        <v>7.9527385553577065E-2</v>
      </c>
    </row>
    <row r="210" spans="1:7" s="65" customFormat="1" hidden="1" outlineLevel="1" x14ac:dyDescent="0.25">
      <c r="A210" s="103" t="s">
        <v>946</v>
      </c>
      <c r="B210" s="85" t="s">
        <v>1655</v>
      </c>
      <c r="C210" s="126">
        <v>1018.4496</v>
      </c>
      <c r="D210" s="126">
        <v>8413</v>
      </c>
      <c r="E210" s="67"/>
      <c r="F210" s="136">
        <f t="shared" si="8"/>
        <v>3.3802906095177998E-2</v>
      </c>
      <c r="G210" s="136">
        <f t="shared" si="9"/>
        <v>2.505106689614512E-2</v>
      </c>
    </row>
    <row r="211" spans="1:7" s="65" customFormat="1" hidden="1" outlineLevel="1" x14ac:dyDescent="0.25">
      <c r="A211" s="103" t="s">
        <v>947</v>
      </c>
      <c r="B211" s="85" t="s">
        <v>1656</v>
      </c>
      <c r="C211" s="126">
        <v>148.82579999999999</v>
      </c>
      <c r="D211" s="126">
        <v>1197</v>
      </c>
      <c r="E211" s="67"/>
      <c r="F211" s="136">
        <f t="shared" si="8"/>
        <v>4.9396107003623364E-3</v>
      </c>
      <c r="G211" s="136">
        <f t="shared" si="9"/>
        <v>3.5642609146185316E-3</v>
      </c>
    </row>
    <row r="212" spans="1:7" s="65" customFormat="1" hidden="1" outlineLevel="1" x14ac:dyDescent="0.25">
      <c r="A212" s="103" t="s">
        <v>948</v>
      </c>
      <c r="B212" s="85" t="s">
        <v>1657</v>
      </c>
      <c r="C212" s="126">
        <v>32.950200000000002</v>
      </c>
      <c r="D212" s="126">
        <v>266</v>
      </c>
      <c r="E212" s="67"/>
      <c r="F212" s="136">
        <f t="shared" si="8"/>
        <v>1.0936353810903693E-3</v>
      </c>
      <c r="G212" s="136">
        <f t="shared" si="9"/>
        <v>7.9205798102634044E-4</v>
      </c>
    </row>
    <row r="213" spans="1:7" s="65" customFormat="1" hidden="1" outlineLevel="1" x14ac:dyDescent="0.25">
      <c r="A213" s="103" t="s">
        <v>949</v>
      </c>
      <c r="B213" s="85" t="s">
        <v>1658</v>
      </c>
      <c r="C213" s="126">
        <v>16.148399999999999</v>
      </c>
      <c r="D213" s="126">
        <v>104</v>
      </c>
      <c r="E213" s="67"/>
      <c r="F213" s="136">
        <f t="shared" si="8"/>
        <v>5.3597433666562619E-4</v>
      </c>
      <c r="G213" s="136">
        <f t="shared" si="9"/>
        <v>3.0967680461180226E-4</v>
      </c>
    </row>
    <row r="214" spans="1:7" s="65" customFormat="1" hidden="1" outlineLevel="1" x14ac:dyDescent="0.25">
      <c r="A214" s="103" t="s">
        <v>950</v>
      </c>
      <c r="B214" s="85" t="s">
        <v>1659</v>
      </c>
      <c r="C214" s="126">
        <v>8.2373999999999992</v>
      </c>
      <c r="D214" s="126">
        <v>71</v>
      </c>
      <c r="E214" s="67"/>
      <c r="F214" s="136">
        <f t="shared" si="8"/>
        <v>2.7340386668954378E-4</v>
      </c>
      <c r="G214" s="136">
        <f t="shared" si="9"/>
        <v>2.1141397237921117E-4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0.71989289999999995</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3686.8888000000002</v>
      </c>
      <c r="D222" s="126">
        <v>76294</v>
      </c>
      <c r="E222" s="103"/>
      <c r="F222" s="135">
        <f t="shared" ref="F222:F229" si="10">IF($C$230=0,"",IF(C222="","",C222/$C$230))</f>
        <v>0.12236988135402577</v>
      </c>
      <c r="G222" s="135">
        <f t="shared" ref="G222:G229" si="11">IF($D$230=0,"",IF(D222="","",D222/$D$230))</f>
        <v>0.22717771279858501</v>
      </c>
    </row>
    <row r="223" spans="1:7" s="52" customFormat="1" x14ac:dyDescent="0.25">
      <c r="A223" s="103" t="s">
        <v>956</v>
      </c>
      <c r="B223" s="67" t="s">
        <v>1661</v>
      </c>
      <c r="C223" s="126">
        <v>2428.8683000000001</v>
      </c>
      <c r="D223" s="126">
        <v>32484</v>
      </c>
      <c r="E223" s="103"/>
      <c r="F223" s="135">
        <f t="shared" si="10"/>
        <v>8.061548417070627E-2</v>
      </c>
      <c r="G223" s="135">
        <f t="shared" si="11"/>
        <v>9.6726358855863309E-2</v>
      </c>
    </row>
    <row r="224" spans="1:7" s="52" customFormat="1" x14ac:dyDescent="0.25">
      <c r="A224" s="103" t="s">
        <v>957</v>
      </c>
      <c r="B224" s="67" t="s">
        <v>1662</v>
      </c>
      <c r="C224" s="126">
        <v>3099.058</v>
      </c>
      <c r="D224" s="126">
        <v>36060</v>
      </c>
      <c r="E224" s="103"/>
      <c r="F224" s="135">
        <f t="shared" si="10"/>
        <v>0.10285945151620639</v>
      </c>
      <c r="G224" s="135">
        <f t="shared" si="11"/>
        <v>0.10737447667597683</v>
      </c>
    </row>
    <row r="225" spans="1:7" s="52" customFormat="1" x14ac:dyDescent="0.25">
      <c r="A225" s="103" t="s">
        <v>958</v>
      </c>
      <c r="B225" s="67" t="s">
        <v>1663</v>
      </c>
      <c r="C225" s="126">
        <v>3735.2152999999998</v>
      </c>
      <c r="D225" s="126">
        <v>38303</v>
      </c>
      <c r="E225" s="103"/>
      <c r="F225" s="135">
        <f t="shared" si="10"/>
        <v>0.12397386465595103</v>
      </c>
      <c r="G225" s="135">
        <f t="shared" si="11"/>
        <v>0.11405337160621021</v>
      </c>
    </row>
    <row r="226" spans="1:7" s="52" customFormat="1" x14ac:dyDescent="0.25">
      <c r="A226" s="103" t="s">
        <v>959</v>
      </c>
      <c r="B226" s="67" t="s">
        <v>1664</v>
      </c>
      <c r="C226" s="126">
        <v>4354.8131999999996</v>
      </c>
      <c r="D226" s="126">
        <v>41022</v>
      </c>
      <c r="E226" s="103"/>
      <c r="F226" s="135">
        <f t="shared" si="10"/>
        <v>0.14453866213782884</v>
      </c>
      <c r="G226" s="135">
        <f t="shared" si="11"/>
        <v>0.12214963344985916</v>
      </c>
    </row>
    <row r="227" spans="1:7" s="52" customFormat="1" x14ac:dyDescent="0.25">
      <c r="A227" s="103" t="s">
        <v>960</v>
      </c>
      <c r="B227" s="67" t="s">
        <v>1665</v>
      </c>
      <c r="C227" s="126">
        <v>4756.2128000000002</v>
      </c>
      <c r="D227" s="126">
        <v>42177</v>
      </c>
      <c r="E227" s="103"/>
      <c r="F227" s="135">
        <f t="shared" si="10"/>
        <v>0.15786133718773906</v>
      </c>
      <c r="G227" s="135">
        <f t="shared" si="11"/>
        <v>0.12558883257799985</v>
      </c>
    </row>
    <row r="228" spans="1:7" s="52" customFormat="1" x14ac:dyDescent="0.25">
      <c r="A228" s="103" t="s">
        <v>961</v>
      </c>
      <c r="B228" s="67" t="s">
        <v>1666</v>
      </c>
      <c r="C228" s="126">
        <v>4455.5046000000002</v>
      </c>
      <c r="D228" s="126">
        <v>39009</v>
      </c>
      <c r="E228" s="103"/>
      <c r="F228" s="135">
        <f t="shared" si="10"/>
        <v>0.14788066547445533</v>
      </c>
      <c r="G228" s="135">
        <f t="shared" si="11"/>
        <v>0.1161556006836711</v>
      </c>
    </row>
    <row r="229" spans="1:7" s="52" customFormat="1" x14ac:dyDescent="0.25">
      <c r="A229" s="103" t="s">
        <v>962</v>
      </c>
      <c r="B229" s="67" t="s">
        <v>164</v>
      </c>
      <c r="C229" s="126">
        <v>3612.4933000000001</v>
      </c>
      <c r="D229" s="126">
        <v>30485</v>
      </c>
      <c r="E229" s="103"/>
      <c r="F229" s="135">
        <f t="shared" si="10"/>
        <v>0.11990065350308721</v>
      </c>
      <c r="G229" s="135">
        <f t="shared" si="11"/>
        <v>9.0774013351834534E-2</v>
      </c>
    </row>
    <row r="230" spans="1:7" s="52" customFormat="1" x14ac:dyDescent="0.25">
      <c r="A230" s="103" t="s">
        <v>963</v>
      </c>
      <c r="B230" s="55" t="s">
        <v>1</v>
      </c>
      <c r="C230" s="126">
        <f>SUM(C222:C229)</f>
        <v>30129.054300000003</v>
      </c>
      <c r="D230" s="126">
        <f>SUM(D222:D229)</f>
        <v>335834</v>
      </c>
      <c r="E230" s="103"/>
      <c r="F230" s="135">
        <f>SUM(F222:F229)</f>
        <v>0.99999999999999989</v>
      </c>
      <c r="G230" s="135">
        <f>SUM(G222:G229)</f>
        <v>1</v>
      </c>
    </row>
    <row r="231" spans="1:7" s="65" customFormat="1" hidden="1" outlineLevel="1" x14ac:dyDescent="0.25">
      <c r="A231" s="103" t="s">
        <v>964</v>
      </c>
      <c r="B231" s="85" t="s">
        <v>1654</v>
      </c>
      <c r="C231" s="126">
        <v>2699.52</v>
      </c>
      <c r="D231" s="126">
        <v>23052</v>
      </c>
      <c r="E231" s="67"/>
      <c r="F231" s="136">
        <f t="shared" ref="F231:F236" si="12">IF($C$230=0,"",IF(C231="","",C231/$C$230))</f>
        <v>8.9598564001393155E-2</v>
      </c>
      <c r="G231" s="136">
        <f t="shared" ref="G231:G236" si="13">IF($D$230=0,"",IF(D231="","",D231/$D$230))</f>
        <v>6.8641054806839089E-2</v>
      </c>
    </row>
    <row r="232" spans="1:7" s="65" customFormat="1" hidden="1" outlineLevel="1" x14ac:dyDescent="0.25">
      <c r="A232" s="103" t="s">
        <v>965</v>
      </c>
      <c r="B232" s="85" t="s">
        <v>1655</v>
      </c>
      <c r="C232" s="126">
        <v>764.35550000000001</v>
      </c>
      <c r="D232" s="126">
        <v>6229</v>
      </c>
      <c r="E232" s="67"/>
      <c r="F232" s="136">
        <f t="shared" si="12"/>
        <v>2.5369382403748395E-2</v>
      </c>
      <c r="G232" s="136">
        <f t="shared" si="13"/>
        <v>1.8547853999297273E-2</v>
      </c>
    </row>
    <row r="233" spans="1:7" s="65" customFormat="1" hidden="1" outlineLevel="1" x14ac:dyDescent="0.25">
      <c r="A233" s="103" t="s">
        <v>966</v>
      </c>
      <c r="B233" s="85" t="s">
        <v>1656</v>
      </c>
      <c r="C233" s="126">
        <v>102.2222</v>
      </c>
      <c r="D233" s="126">
        <v>847</v>
      </c>
      <c r="E233" s="67"/>
      <c r="F233" s="136">
        <f t="shared" si="12"/>
        <v>3.3928114365010119E-3</v>
      </c>
      <c r="G233" s="136">
        <f t="shared" si="13"/>
        <v>2.522079360636505E-3</v>
      </c>
    </row>
    <row r="234" spans="1:7" s="65" customFormat="1" hidden="1" outlineLevel="1" x14ac:dyDescent="0.25">
      <c r="A234" s="103" t="s">
        <v>967</v>
      </c>
      <c r="B234" s="85" t="s">
        <v>1657</v>
      </c>
      <c r="C234" s="126">
        <v>26.688800000000001</v>
      </c>
      <c r="D234" s="126">
        <v>215</v>
      </c>
      <c r="E234" s="67"/>
      <c r="F234" s="136">
        <f t="shared" si="12"/>
        <v>8.8581605430609206E-4</v>
      </c>
      <c r="G234" s="136">
        <f t="shared" si="13"/>
        <v>6.4019724030324509E-4</v>
      </c>
    </row>
    <row r="235" spans="1:7" s="65" customFormat="1" hidden="1" outlineLevel="1" x14ac:dyDescent="0.25">
      <c r="A235" s="103" t="s">
        <v>968</v>
      </c>
      <c r="B235" s="85" t="s">
        <v>1658</v>
      </c>
      <c r="C235" s="126">
        <v>13.2376</v>
      </c>
      <c r="D235" s="126">
        <v>79</v>
      </c>
      <c r="E235" s="67"/>
      <c r="F235" s="136">
        <f t="shared" si="12"/>
        <v>4.3936327599900801E-4</v>
      </c>
      <c r="G235" s="136">
        <f t="shared" si="13"/>
        <v>2.3523526504165749E-4</v>
      </c>
    </row>
    <row r="236" spans="1:7" s="65" customFormat="1" hidden="1" outlineLevel="1" x14ac:dyDescent="0.25">
      <c r="A236" s="103" t="s">
        <v>969</v>
      </c>
      <c r="B236" s="85" t="s">
        <v>1667</v>
      </c>
      <c r="C236" s="126">
        <v>6.4692999999999996</v>
      </c>
      <c r="D236" s="126">
        <v>63</v>
      </c>
      <c r="E236" s="67"/>
      <c r="F236" s="136">
        <f t="shared" si="12"/>
        <v>2.1471965019492824E-4</v>
      </c>
      <c r="G236" s="136">
        <f t="shared" si="13"/>
        <v>1.8759267971676482E-4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0.92320000000000002</v>
      </c>
      <c r="E258" s="3"/>
      <c r="F258" s="3"/>
    </row>
    <row r="259" spans="1:7" x14ac:dyDescent="0.25">
      <c r="A259" s="103" t="s">
        <v>989</v>
      </c>
      <c r="B259" s="5" t="s">
        <v>1669</v>
      </c>
      <c r="C259" s="135">
        <v>7.6799999999999993E-2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1682</v>
      </c>
      <c r="F6" s="156"/>
      <c r="G6" s="156"/>
      <c r="H6" s="156"/>
      <c r="I6" s="156"/>
      <c r="J6" s="156"/>
      <c r="K6" s="156"/>
      <c r="L6" s="156"/>
    </row>
    <row r="7" spans="1:13" s="98" customFormat="1" x14ac:dyDescent="0.25">
      <c r="A7" s="102" t="s">
        <v>1468</v>
      </c>
      <c r="B7" s="56" t="s">
        <v>234</v>
      </c>
      <c r="C7" s="103" t="s">
        <v>1684</v>
      </c>
      <c r="D7" s="100"/>
      <c r="E7" s="100"/>
      <c r="F7" s="156"/>
      <c r="G7" s="156"/>
      <c r="H7" s="156"/>
      <c r="I7" s="156"/>
      <c r="J7" s="156"/>
      <c r="K7" s="156"/>
      <c r="L7" s="156"/>
      <c r="M7" s="100"/>
    </row>
    <row r="8" spans="1:13" s="98" customFormat="1" x14ac:dyDescent="0.25">
      <c r="A8" s="102" t="s">
        <v>1469</v>
      </c>
      <c r="B8" s="56" t="s">
        <v>235</v>
      </c>
      <c r="C8" s="103" t="s">
        <v>1683</v>
      </c>
      <c r="D8" s="100"/>
      <c r="E8" s="100"/>
      <c r="F8" s="156"/>
      <c r="G8" s="156"/>
      <c r="H8" s="156"/>
      <c r="I8" s="156"/>
      <c r="J8" s="156"/>
      <c r="K8" s="156"/>
      <c r="L8" s="156"/>
      <c r="M8" s="100"/>
    </row>
    <row r="9" spans="1:13" x14ac:dyDescent="0.25">
      <c r="A9" s="102" t="s">
        <v>1470</v>
      </c>
      <c r="B9" s="13" t="s">
        <v>59</v>
      </c>
      <c r="C9" s="103" t="s">
        <v>1672</v>
      </c>
      <c r="F9" s="156"/>
      <c r="G9" s="156"/>
      <c r="H9" s="156"/>
      <c r="I9" s="156"/>
      <c r="J9" s="156"/>
      <c r="K9" s="156"/>
      <c r="L9" s="156"/>
    </row>
    <row r="10" spans="1:13" ht="44.25" customHeight="1" x14ac:dyDescent="0.25">
      <c r="A10" s="102" t="s">
        <v>1471</v>
      </c>
      <c r="B10" s="56" t="s">
        <v>1677</v>
      </c>
      <c r="C10" s="103" t="s">
        <v>1678</v>
      </c>
      <c r="F10" s="156"/>
      <c r="G10" s="156"/>
      <c r="H10" s="156"/>
      <c r="I10" s="156"/>
      <c r="J10" s="156"/>
      <c r="K10" s="156"/>
      <c r="L10" s="156"/>
    </row>
    <row r="11" spans="1:13" s="98" customFormat="1" ht="54.75" customHeight="1" x14ac:dyDescent="0.25">
      <c r="A11" s="102" t="s">
        <v>1472</v>
      </c>
      <c r="B11" s="56" t="s">
        <v>1679</v>
      </c>
      <c r="C11" s="103" t="s">
        <v>1680</v>
      </c>
      <c r="D11" s="100"/>
      <c r="E11" s="100"/>
      <c r="F11" s="156"/>
      <c r="G11" s="156"/>
      <c r="H11" s="156"/>
      <c r="I11" s="156"/>
      <c r="J11" s="156"/>
      <c r="K11" s="156"/>
      <c r="L11" s="156"/>
      <c r="M11" s="100"/>
    </row>
    <row r="12" spans="1:13" ht="45" x14ac:dyDescent="0.25">
      <c r="A12" s="102" t="s">
        <v>1473</v>
      </c>
      <c r="B12" s="13" t="s">
        <v>237</v>
      </c>
      <c r="C12" s="103" t="s">
        <v>1675</v>
      </c>
      <c r="F12" s="156"/>
      <c r="G12" s="156"/>
      <c r="H12" s="156"/>
      <c r="I12" s="156"/>
      <c r="J12" s="156"/>
      <c r="K12" s="156"/>
      <c r="L12" s="156"/>
    </row>
    <row r="13" spans="1:13" s="98" customFormat="1" x14ac:dyDescent="0.25">
      <c r="A13" s="102" t="s">
        <v>1474</v>
      </c>
      <c r="B13" s="56" t="s">
        <v>269</v>
      </c>
      <c r="C13" s="103" t="s">
        <v>1674</v>
      </c>
      <c r="D13" s="100"/>
      <c r="E13" s="100"/>
      <c r="F13" s="156"/>
      <c r="G13" s="156"/>
      <c r="H13" s="156"/>
      <c r="I13" s="156"/>
      <c r="J13" s="156"/>
      <c r="K13" s="156"/>
      <c r="L13" s="156"/>
      <c r="M13" s="100"/>
    </row>
    <row r="14" spans="1:13" s="98" customFormat="1" ht="30" x14ac:dyDescent="0.25">
      <c r="A14" s="102" t="s">
        <v>1475</v>
      </c>
      <c r="B14" s="56" t="s">
        <v>270</v>
      </c>
      <c r="C14" s="103" t="s">
        <v>1673</v>
      </c>
      <c r="D14" s="100"/>
      <c r="E14" s="100"/>
      <c r="F14" s="156"/>
      <c r="G14" s="156"/>
      <c r="H14" s="156"/>
      <c r="I14" s="156"/>
      <c r="J14" s="156"/>
      <c r="K14" s="156"/>
      <c r="L14" s="156"/>
      <c r="M14" s="100"/>
    </row>
    <row r="15" spans="1:13" s="98" customFormat="1" x14ac:dyDescent="0.25">
      <c r="A15" s="102" t="s">
        <v>1476</v>
      </c>
      <c r="B15" s="56" t="s">
        <v>236</v>
      </c>
      <c r="C15" s="103" t="s">
        <v>1676</v>
      </c>
      <c r="D15" s="100"/>
      <c r="E15" s="100"/>
      <c r="F15" s="156"/>
      <c r="G15" s="156"/>
      <c r="H15" s="156"/>
      <c r="I15" s="156"/>
      <c r="J15" s="156"/>
      <c r="K15" s="156"/>
      <c r="L15" s="156"/>
      <c r="M15" s="100"/>
    </row>
    <row r="16" spans="1:13" ht="30" x14ac:dyDescent="0.25">
      <c r="A16" s="102" t="s">
        <v>1477</v>
      </c>
      <c r="B16" s="15" t="s">
        <v>271</v>
      </c>
      <c r="C16" s="103" t="s">
        <v>1670</v>
      </c>
      <c r="F16" s="156"/>
      <c r="G16" s="156"/>
      <c r="H16" s="156"/>
      <c r="I16" s="156"/>
      <c r="J16" s="156"/>
      <c r="K16" s="156"/>
      <c r="L16" s="156"/>
    </row>
    <row r="17" spans="1:13" ht="30" customHeight="1" x14ac:dyDescent="0.25">
      <c r="A17" s="102" t="s">
        <v>1478</v>
      </c>
      <c r="B17" s="15" t="s">
        <v>148</v>
      </c>
      <c r="C17" s="103" t="s">
        <v>1671</v>
      </c>
      <c r="F17" s="156"/>
      <c r="G17" s="156"/>
      <c r="H17" s="156"/>
      <c r="I17" s="156"/>
      <c r="J17" s="156"/>
      <c r="K17" s="156"/>
      <c r="L17" s="156"/>
    </row>
    <row r="18" spans="1:13" x14ac:dyDescent="0.25">
      <c r="A18" s="102" t="s">
        <v>1479</v>
      </c>
      <c r="B18" s="15" t="s">
        <v>145</v>
      </c>
      <c r="C18" s="103" t="s">
        <v>1681</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microsoft.com/office/infopath/2007/PartnerControl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August 2017</dc:title>
  <dc:subject>HTT Hard and Soft Bullet Covered Bonds Programme August 2017</dc:subject>
  <dc:creator>ING</dc:creator>
  <cp:lastModifiedBy>Mekkelholt-Ehlers, A. (Agnes)</cp:lastModifiedBy>
  <dcterms:created xsi:type="dcterms:W3CDTF">2017-08-08T10:05:18Z</dcterms:created>
  <dcterms:modified xsi:type="dcterms:W3CDTF">2018-10-10T08:26:57Z</dcterms:modified>
</cp:coreProperties>
</file>