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C179" i="29"/>
  <c r="G175" i="29"/>
  <c r="G171" i="29"/>
  <c r="F171" i="29"/>
  <c r="G160" i="29"/>
  <c r="D157" i="29"/>
  <c r="C157" i="29"/>
  <c r="G153" i="29"/>
  <c r="G149" i="29"/>
  <c r="F149" i="29"/>
  <c r="D144" i="29"/>
  <c r="C144" i="29"/>
  <c r="G142" i="29"/>
  <c r="F142" i="29"/>
  <c r="G140" i="29"/>
  <c r="F140" i="29"/>
  <c r="G138" i="29"/>
  <c r="F138" i="29"/>
  <c r="G136" i="29"/>
  <c r="F136" i="29"/>
  <c r="G134" i="29"/>
  <c r="F134" i="29"/>
  <c r="G132" i="29"/>
  <c r="F132" i="29"/>
  <c r="G130" i="29"/>
  <c r="F130" i="29"/>
  <c r="G128" i="29"/>
  <c r="F128" i="29"/>
  <c r="G126" i="29"/>
  <c r="F126" i="29"/>
  <c r="G124" i="29"/>
  <c r="F124" i="29"/>
  <c r="G122" i="29"/>
  <c r="F122" i="29"/>
  <c r="G120" i="29"/>
  <c r="F120" i="29"/>
  <c r="C59" i="29"/>
  <c r="C55" i="29"/>
  <c r="C26" i="29"/>
  <c r="F165" i="26"/>
  <c r="F158" i="26"/>
  <c r="F157" i="26"/>
  <c r="F154" i="26"/>
  <c r="F153" i="26"/>
  <c r="C152" i="26"/>
  <c r="F164" i="26" s="1"/>
  <c r="F151" i="26"/>
  <c r="F150" i="26"/>
  <c r="F149" i="26"/>
  <c r="F148" i="26"/>
  <c r="C82" i="26"/>
  <c r="C78" i="26"/>
  <c r="C49" i="26"/>
  <c r="C42" i="26"/>
  <c r="F41"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G37" i="26" s="1"/>
  <c r="F23" i="26"/>
  <c r="G22" i="26"/>
  <c r="F22" i="26"/>
  <c r="F37" i="26" s="1"/>
  <c r="G337" i="9"/>
  <c r="F336" i="9"/>
  <c r="G335" i="9"/>
  <c r="F334" i="9"/>
  <c r="G333" i="9"/>
  <c r="F332" i="9"/>
  <c r="D331" i="9"/>
  <c r="G336" i="9" s="1"/>
  <c r="C331" i="9"/>
  <c r="G330" i="9"/>
  <c r="G329" i="9"/>
  <c r="F329" i="9"/>
  <c r="G328" i="9"/>
  <c r="G327" i="9"/>
  <c r="F327" i="9"/>
  <c r="G326" i="9"/>
  <c r="G325" i="9"/>
  <c r="F325" i="9"/>
  <c r="G324" i="9"/>
  <c r="G331" i="9" s="1"/>
  <c r="G323" i="9"/>
  <c r="F323" i="9"/>
  <c r="G315" i="9"/>
  <c r="F314" i="9"/>
  <c r="G313" i="9"/>
  <c r="G311" i="9"/>
  <c r="F310" i="9"/>
  <c r="D309" i="9"/>
  <c r="G314" i="9" s="1"/>
  <c r="C309" i="9"/>
  <c r="F312" i="9" s="1"/>
  <c r="G308" i="9"/>
  <c r="G307" i="9"/>
  <c r="G306" i="9"/>
  <c r="G305" i="9"/>
  <c r="G304" i="9"/>
  <c r="G303" i="9"/>
  <c r="F303" i="9"/>
  <c r="G302" i="9"/>
  <c r="G301" i="9"/>
  <c r="F301" i="9"/>
  <c r="D296" i="9"/>
  <c r="C296" i="9"/>
  <c r="G295" i="9"/>
  <c r="G294" i="9"/>
  <c r="F294" i="9"/>
  <c r="G293" i="9"/>
  <c r="G292" i="9"/>
  <c r="F292" i="9"/>
  <c r="G291" i="9"/>
  <c r="G290" i="9"/>
  <c r="F290" i="9"/>
  <c r="G289" i="9"/>
  <c r="G288" i="9"/>
  <c r="F288" i="9"/>
  <c r="G287" i="9"/>
  <c r="G286" i="9"/>
  <c r="F286" i="9"/>
  <c r="G285" i="9"/>
  <c r="G284" i="9"/>
  <c r="F284" i="9"/>
  <c r="G283" i="9"/>
  <c r="G282" i="9"/>
  <c r="F282" i="9"/>
  <c r="G281" i="9"/>
  <c r="G280" i="9"/>
  <c r="F280" i="9"/>
  <c r="G279" i="9"/>
  <c r="G278" i="9"/>
  <c r="F278" i="9"/>
  <c r="G277" i="9"/>
  <c r="G276" i="9"/>
  <c r="F276" i="9"/>
  <c r="G275" i="9"/>
  <c r="G274" i="9"/>
  <c r="F274" i="9"/>
  <c r="G273" i="9"/>
  <c r="G296" i="9" s="1"/>
  <c r="G272" i="9"/>
  <c r="F272" i="9"/>
  <c r="G236" i="9"/>
  <c r="F235" i="9"/>
  <c r="G234" i="9"/>
  <c r="G232" i="9"/>
  <c r="F231" i="9"/>
  <c r="D230" i="9"/>
  <c r="G235" i="9" s="1"/>
  <c r="C230" i="9"/>
  <c r="F233" i="9" s="1"/>
  <c r="G229" i="9"/>
  <c r="G228" i="9"/>
  <c r="G227" i="9"/>
  <c r="G226" i="9"/>
  <c r="G225" i="9"/>
  <c r="G224" i="9"/>
  <c r="F224" i="9"/>
  <c r="G223" i="9"/>
  <c r="G222" i="9"/>
  <c r="G230" i="9" s="1"/>
  <c r="F222" i="9"/>
  <c r="G214" i="9"/>
  <c r="G212" i="9"/>
  <c r="G211" i="9"/>
  <c r="G209" i="9"/>
  <c r="F209" i="9"/>
  <c r="D208" i="9"/>
  <c r="G213" i="9" s="1"/>
  <c r="C208" i="9"/>
  <c r="F213" i="9" s="1"/>
  <c r="G207" i="9"/>
  <c r="G206" i="9"/>
  <c r="G205" i="9"/>
  <c r="G204" i="9"/>
  <c r="G203" i="9"/>
  <c r="G202" i="9"/>
  <c r="F202" i="9"/>
  <c r="G201" i="9"/>
  <c r="G200" i="9"/>
  <c r="G208" i="9" s="1"/>
  <c r="F200" i="9"/>
  <c r="D195" i="9"/>
  <c r="C195" i="9"/>
  <c r="G194" i="9"/>
  <c r="G193" i="9"/>
  <c r="G192" i="9"/>
  <c r="G191" i="9"/>
  <c r="F191" i="9"/>
  <c r="G190" i="9"/>
  <c r="G189" i="9"/>
  <c r="F189" i="9"/>
  <c r="G188" i="9"/>
  <c r="G187" i="9"/>
  <c r="F187" i="9"/>
  <c r="G186" i="9"/>
  <c r="G185" i="9"/>
  <c r="G195" i="9" s="1"/>
  <c r="F185" i="9"/>
  <c r="G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7" i="9" s="1"/>
  <c r="F78" i="9"/>
  <c r="C77" i="9"/>
  <c r="F76" i="9"/>
  <c r="F73" i="9" s="1"/>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C44" i="9"/>
  <c r="F36" i="9"/>
  <c r="F30" i="9"/>
  <c r="F29" i="9"/>
  <c r="F28" i="9"/>
  <c r="C15" i="9"/>
  <c r="F21" i="9" s="1"/>
  <c r="F227" i="25"/>
  <c r="G225" i="25"/>
  <c r="F225" i="25"/>
  <c r="F223" i="25"/>
  <c r="G221" i="25"/>
  <c r="F221" i="25"/>
  <c r="C220" i="25"/>
  <c r="G219" i="25"/>
  <c r="F218" i="25"/>
  <c r="G217" i="25"/>
  <c r="F214" i="25"/>
  <c r="F213" i="25"/>
  <c r="F210" i="25"/>
  <c r="F209" i="25"/>
  <c r="C208" i="25"/>
  <c r="F212" i="25" s="1"/>
  <c r="F207" i="25"/>
  <c r="C207" i="25"/>
  <c r="F205" i="25"/>
  <c r="F204" i="25"/>
  <c r="F203" i="25"/>
  <c r="F202" i="25"/>
  <c r="F201" i="25"/>
  <c r="F200" i="25"/>
  <c r="F199" i="25"/>
  <c r="F198" i="25"/>
  <c r="F197" i="25"/>
  <c r="F196" i="25"/>
  <c r="F195" i="25"/>
  <c r="F194" i="25"/>
  <c r="F193" i="25"/>
  <c r="F183" i="25"/>
  <c r="C179" i="25"/>
  <c r="F176" i="25"/>
  <c r="D167" i="25"/>
  <c r="G165" i="25" s="1"/>
  <c r="C167" i="25"/>
  <c r="F166" i="25"/>
  <c r="F165" i="25"/>
  <c r="F164" i="25"/>
  <c r="F167" i="25" s="1"/>
  <c r="F161" i="25"/>
  <c r="F159" i="25"/>
  <c r="F157" i="25"/>
  <c r="F155" i="25"/>
  <c r="D153" i="25"/>
  <c r="C153" i="25"/>
  <c r="F162" i="25" s="1"/>
  <c r="F152" i="25"/>
  <c r="F151" i="25"/>
  <c r="F150" i="25"/>
  <c r="F149" i="25"/>
  <c r="F148" i="25"/>
  <c r="G147" i="25"/>
  <c r="F147" i="25"/>
  <c r="F146" i="25"/>
  <c r="G145" i="25"/>
  <c r="F145" i="25"/>
  <c r="F144" i="25"/>
  <c r="F143" i="25"/>
  <c r="F142" i="25"/>
  <c r="F141" i="25"/>
  <c r="F140" i="25"/>
  <c r="G139" i="25"/>
  <c r="F139" i="25"/>
  <c r="F138" i="25"/>
  <c r="F153" i="25" s="1"/>
  <c r="G136" i="25"/>
  <c r="F135" i="25"/>
  <c r="F133" i="25"/>
  <c r="G132" i="25"/>
  <c r="F131" i="25"/>
  <c r="F129" i="25"/>
  <c r="G128" i="25"/>
  <c r="D127" i="25"/>
  <c r="G121" i="25" s="1"/>
  <c r="C127" i="25"/>
  <c r="F136" i="25" s="1"/>
  <c r="F126" i="25"/>
  <c r="G125" i="25"/>
  <c r="F125" i="25"/>
  <c r="F124" i="25"/>
  <c r="G123" i="25"/>
  <c r="F123" i="25"/>
  <c r="F122" i="25"/>
  <c r="F121" i="25"/>
  <c r="F120" i="25"/>
  <c r="G119" i="25"/>
  <c r="F119" i="25"/>
  <c r="F118" i="25"/>
  <c r="G117" i="25"/>
  <c r="F117" i="25"/>
  <c r="F116" i="25"/>
  <c r="G115" i="25"/>
  <c r="F115" i="25"/>
  <c r="F114" i="25"/>
  <c r="F113" i="25"/>
  <c r="F112" i="25"/>
  <c r="F127" i="25" s="1"/>
  <c r="F104" i="25"/>
  <c r="F102" i="25"/>
  <c r="D100" i="25"/>
  <c r="C100" i="25"/>
  <c r="F105" i="25" s="1"/>
  <c r="F99" i="25"/>
  <c r="F98" i="25"/>
  <c r="F97" i="25"/>
  <c r="F96" i="25"/>
  <c r="F95" i="25"/>
  <c r="G94" i="25"/>
  <c r="F94" i="25"/>
  <c r="F93" i="25"/>
  <c r="F100" i="25" s="1"/>
  <c r="F79" i="25"/>
  <c r="D77" i="25"/>
  <c r="C77" i="25"/>
  <c r="F82" i="25" s="1"/>
  <c r="G75" i="25"/>
  <c r="G73" i="25"/>
  <c r="G71" i="25"/>
  <c r="F64" i="25"/>
  <c r="F63" i="25"/>
  <c r="F62" i="25"/>
  <c r="F60" i="25"/>
  <c r="F59" i="25"/>
  <c r="C58" i="25"/>
  <c r="F61" i="25" s="1"/>
  <c r="F57" i="25"/>
  <c r="F56" i="25"/>
  <c r="F55" i="25"/>
  <c r="F54" i="25"/>
  <c r="F53" i="25"/>
  <c r="F58" i="25" s="1"/>
  <c r="F73" i="25" l="1"/>
  <c r="G104" i="25"/>
  <c r="G102" i="25"/>
  <c r="G99" i="25"/>
  <c r="G97" i="25"/>
  <c r="G95" i="25"/>
  <c r="G93" i="25"/>
  <c r="G161" i="25"/>
  <c r="G159" i="25"/>
  <c r="G157" i="25"/>
  <c r="G155" i="25"/>
  <c r="G152" i="25"/>
  <c r="G150" i="25"/>
  <c r="G148" i="25"/>
  <c r="G146" i="25"/>
  <c r="G144" i="25"/>
  <c r="G142" i="25"/>
  <c r="G140" i="25"/>
  <c r="G138" i="25"/>
  <c r="G160" i="25"/>
  <c r="F185" i="25"/>
  <c r="F181" i="25"/>
  <c r="F178" i="25"/>
  <c r="F174" i="25"/>
  <c r="F184" i="25"/>
  <c r="F180" i="25"/>
  <c r="F177" i="25"/>
  <c r="F163" i="29"/>
  <c r="F161" i="29"/>
  <c r="F159" i="29"/>
  <c r="F156" i="29"/>
  <c r="F157" i="29" s="1"/>
  <c r="F154" i="29"/>
  <c r="F152" i="29"/>
  <c r="F150" i="29"/>
  <c r="F162" i="29"/>
  <c r="F158" i="29"/>
  <c r="F155" i="29"/>
  <c r="F151" i="29"/>
  <c r="F185" i="29"/>
  <c r="F183" i="29"/>
  <c r="F181" i="29"/>
  <c r="F178" i="29"/>
  <c r="F179" i="29" s="1"/>
  <c r="F176" i="29"/>
  <c r="F174" i="29"/>
  <c r="F172" i="29"/>
  <c r="F184" i="29"/>
  <c r="F180" i="29"/>
  <c r="F177" i="29"/>
  <c r="F173" i="29"/>
  <c r="G76" i="25"/>
  <c r="G74" i="25"/>
  <c r="G72" i="25"/>
  <c r="G70" i="25"/>
  <c r="G98" i="25"/>
  <c r="G113" i="25"/>
  <c r="G143" i="25"/>
  <c r="G151" i="25"/>
  <c r="F187" i="25"/>
  <c r="G226" i="25"/>
  <c r="G224" i="25"/>
  <c r="G222" i="25"/>
  <c r="F219" i="25"/>
  <c r="F217" i="25"/>
  <c r="F226" i="25"/>
  <c r="F224" i="25"/>
  <c r="F222" i="25"/>
  <c r="G218" i="25"/>
  <c r="G223" i="25"/>
  <c r="G227" i="25"/>
  <c r="G309" i="9"/>
  <c r="F24" i="9"/>
  <c r="F20" i="9"/>
  <c r="F16" i="9"/>
  <c r="F13" i="9"/>
  <c r="F26" i="9"/>
  <c r="F18" i="9"/>
  <c r="F23" i="9"/>
  <c r="F19" i="9"/>
  <c r="F12" i="9"/>
  <c r="F22" i="9"/>
  <c r="F81" i="25"/>
  <c r="F80" i="25"/>
  <c r="F76" i="25"/>
  <c r="F74" i="25"/>
  <c r="F72" i="25"/>
  <c r="F70" i="25"/>
  <c r="G103" i="25"/>
  <c r="G156" i="25"/>
  <c r="G166" i="25"/>
  <c r="G164" i="25"/>
  <c r="G167" i="25" s="1"/>
  <c r="F186" i="25"/>
  <c r="F17" i="9"/>
  <c r="F71" i="25"/>
  <c r="F75" i="25"/>
  <c r="F78" i="25"/>
  <c r="G96" i="25"/>
  <c r="G101" i="25"/>
  <c r="G105" i="25"/>
  <c r="G135" i="25"/>
  <c r="G133" i="25"/>
  <c r="G131" i="25"/>
  <c r="G129" i="25"/>
  <c r="G126" i="25"/>
  <c r="G124" i="25"/>
  <c r="G122" i="25"/>
  <c r="G120" i="25"/>
  <c r="G118" i="25"/>
  <c r="G116" i="25"/>
  <c r="G114" i="25"/>
  <c r="G112" i="25"/>
  <c r="G127" i="25" s="1"/>
  <c r="G130" i="25"/>
  <c r="G134" i="25"/>
  <c r="G141" i="25"/>
  <c r="G149" i="25"/>
  <c r="G154" i="25"/>
  <c r="G158" i="25"/>
  <c r="G162" i="25"/>
  <c r="F175" i="25"/>
  <c r="F182" i="25"/>
  <c r="G220" i="25"/>
  <c r="F14" i="9"/>
  <c r="F25" i="9"/>
  <c r="F153" i="29"/>
  <c r="F160" i="29"/>
  <c r="F175" i="29"/>
  <c r="F182" i="29"/>
  <c r="F152" i="26"/>
  <c r="G163" i="29"/>
  <c r="G161" i="29"/>
  <c r="G159" i="29"/>
  <c r="G156" i="29"/>
  <c r="G157" i="29" s="1"/>
  <c r="G154" i="29"/>
  <c r="G152" i="29"/>
  <c r="G150" i="29"/>
  <c r="G185" i="29"/>
  <c r="G183" i="29"/>
  <c r="G181" i="29"/>
  <c r="G178" i="29"/>
  <c r="G179" i="29" s="1"/>
  <c r="G176" i="29"/>
  <c r="G174" i="29"/>
  <c r="G172" i="29"/>
  <c r="G182" i="29"/>
  <c r="F211" i="25"/>
  <c r="F215" i="25"/>
  <c r="F194" i="9"/>
  <c r="F192" i="9"/>
  <c r="F190" i="9"/>
  <c r="F188" i="9"/>
  <c r="F186" i="9"/>
  <c r="F184" i="9"/>
  <c r="F195" i="9" s="1"/>
  <c r="F206" i="9"/>
  <c r="G210" i="9"/>
  <c r="F228" i="9"/>
  <c r="F295" i="9"/>
  <c r="F293" i="9"/>
  <c r="F291" i="9"/>
  <c r="F289" i="9"/>
  <c r="F287" i="9"/>
  <c r="F285" i="9"/>
  <c r="F283" i="9"/>
  <c r="F281" i="9"/>
  <c r="F279" i="9"/>
  <c r="F277" i="9"/>
  <c r="F275" i="9"/>
  <c r="F273" i="9"/>
  <c r="F296" i="9" s="1"/>
  <c r="F307" i="9"/>
  <c r="F337" i="9"/>
  <c r="F335" i="9"/>
  <c r="F333" i="9"/>
  <c r="F330" i="9"/>
  <c r="F328" i="9"/>
  <c r="F326" i="9"/>
  <c r="F331" i="9" s="1"/>
  <c r="F324" i="9"/>
  <c r="F143" i="29"/>
  <c r="F141" i="29"/>
  <c r="F139" i="29"/>
  <c r="F137" i="29"/>
  <c r="F135" i="29"/>
  <c r="F133" i="29"/>
  <c r="F131" i="29"/>
  <c r="F129" i="29"/>
  <c r="F127" i="29"/>
  <c r="F125" i="29"/>
  <c r="F123" i="29"/>
  <c r="F121" i="29"/>
  <c r="F144" i="29" s="1"/>
  <c r="F214" i="9"/>
  <c r="F212" i="9"/>
  <c r="F210" i="9"/>
  <c r="F207" i="9"/>
  <c r="F205" i="9"/>
  <c r="F208" i="9" s="1"/>
  <c r="F203" i="9"/>
  <c r="F201" i="9"/>
  <c r="F236" i="9"/>
  <c r="F234" i="9"/>
  <c r="F232" i="9"/>
  <c r="F229" i="9"/>
  <c r="F227" i="9"/>
  <c r="F225" i="9"/>
  <c r="F223" i="9"/>
  <c r="F315" i="9"/>
  <c r="F313" i="9"/>
  <c r="F311" i="9"/>
  <c r="F308" i="9"/>
  <c r="F306" i="9"/>
  <c r="F304" i="9"/>
  <c r="F302" i="9"/>
  <c r="F40" i="26"/>
  <c r="F39" i="26"/>
  <c r="F42" i="26" s="1"/>
  <c r="F101" i="25"/>
  <c r="F103" i="25"/>
  <c r="F128" i="25"/>
  <c r="F130" i="25"/>
  <c r="F132" i="25"/>
  <c r="F134" i="25"/>
  <c r="F154" i="25"/>
  <c r="F156" i="25"/>
  <c r="F158" i="25"/>
  <c r="F160" i="25"/>
  <c r="F206" i="25"/>
  <c r="F208" i="25" s="1"/>
  <c r="F193" i="9"/>
  <c r="F204" i="9"/>
  <c r="F211" i="9"/>
  <c r="F226" i="9"/>
  <c r="F230" i="9" s="1"/>
  <c r="F305" i="9"/>
  <c r="F309" i="9" s="1"/>
  <c r="G143" i="29"/>
  <c r="G141" i="29"/>
  <c r="G139" i="29"/>
  <c r="G137" i="29"/>
  <c r="G135" i="29"/>
  <c r="G133" i="29"/>
  <c r="G131" i="29"/>
  <c r="G129" i="29"/>
  <c r="G127" i="29"/>
  <c r="G125" i="29"/>
  <c r="G123" i="29"/>
  <c r="G121" i="29"/>
  <c r="G144" i="29" s="1"/>
  <c r="G151" i="29"/>
  <c r="G155" i="29"/>
  <c r="G158" i="29"/>
  <c r="G162" i="29"/>
  <c r="G173" i="29"/>
  <c r="G177" i="29"/>
  <c r="G180" i="29"/>
  <c r="G184" i="29"/>
  <c r="G231" i="9"/>
  <c r="G233" i="9"/>
  <c r="G310" i="9"/>
  <c r="G312" i="9"/>
  <c r="G332" i="9"/>
  <c r="G334" i="9"/>
  <c r="F155" i="26"/>
  <c r="F159" i="26"/>
  <c r="F156" i="26"/>
  <c r="F77" i="25" l="1"/>
  <c r="F179" i="25"/>
  <c r="G100" i="25"/>
  <c r="G77" i="25"/>
  <c r="G153" i="25"/>
  <c r="F15" i="9"/>
  <c r="F220" i="25"/>
</calcChain>
</file>

<file path=xl/sharedStrings.xml><?xml version="1.0" encoding="utf-8"?>
<sst xmlns="http://schemas.openxmlformats.org/spreadsheetml/2006/main" count="2325" uniqueCount="1686">
  <si>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</si>
  <si>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</si>
  <si>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</si>
  <si>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</si>
  <si>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</si>
  <si>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</si>
  <si>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</si>
  <si>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</si>
  <si>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</si>
  <si>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</si>
  <si>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</si>
  <si>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</si>
  <si>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</si>
  <si>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</si>
  <si>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</si>
  <si>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</si>
  <si>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</si>
  <si>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</si>
  <si>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</si>
  <si>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</si>
  <si>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</si>
  <si>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</si>
  <si>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</si>
  <si>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</si>
  <si>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</si>
  <si>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</si>
  <si>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</si>
  <si>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</si>
  <si>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</si>
  <si>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</si>
  <si>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</si>
  <si>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</si>
  <si>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</si>
  <si>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</si>
  <si>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</si>
  <si>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</si>
  <si>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</si>
  <si>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</si>
  <si>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</si>
  <si>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</si>
  <si>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</si>
  <si>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</si>
  <si>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</si>
  <si>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</si>
  <si>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</si>
  <si>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</si>
  <si>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</si>
  <si>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</si>
  <si>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</si>
  <si>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</si>
  <si>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</si>
  <si>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</si>
  <si>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</si>
  <si>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</si>
  <si>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</si>
  <si>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</si>
  <si>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</si>
  <si>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</si>
  <si>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</si>
  <si>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</si>
  <si>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</si>
  <si>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</si>
  <si>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</si>
  <si>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</si>
  <si>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</si>
  <si>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</si>
  <si>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</si>
  <si>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</si>
  <si>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</si>
  <si>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</si>
  <si>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</si>
  <si>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</si>
  <si>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</si>
  <si>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</si>
  <si>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</si>
  <si>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</si>
  <si>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</si>
  <si>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</si>
  <si>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</si>
  <si>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</si>
  <si>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</si>
  <si>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</si>
  <si>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</si>
  <si>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</si>
  <si>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</si>
  <si>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</si>
  <si>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</si>
  <si>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</si>
  <si>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</si>
  <si>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</si>
  <si>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</si>
  <si>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</si>
  <si>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</si>
  <si>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</si>
  <si>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</si>
  <si>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</si>
  <si>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</si>
  <si>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</si>
  <si>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</si>
  <si>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</si>
  <si>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</si>
  <si>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</si>
  <si>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</si>
  <si>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</si>
  <si>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</si>
  <si>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</si>
  <si>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</si>
  <si>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</si>
  <si>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</si>
  <si>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</si>
  <si>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</si>
  <si>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</si>
  <si>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</si>
  <si>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</si>
  <si>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</si>
  <si>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</si>
  <si>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</si>
  <si>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</si>
  <si>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</si>
  <si>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</si>
  <si>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</si>
  <si>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</si>
  <si>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</si>
  <si>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</si>
  <si>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</si>
  <si>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</si>
  <si>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</si>
  <si>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</si>
  <si>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</si>
  <si>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</si>
  <si>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</si>
  <si>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</si>
  <si>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</si>
  <si>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</si>
  <si>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</si>
  <si>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</si>
  <si>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</si>
  <si>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</si>
  <si>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</si>
  <si>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</si>
  <si>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</si>
  <si>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</si>
  <si>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</si>
  <si>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</si>
  <si>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</si>
  <si>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</si>
  <si>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</si>
  <si>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</si>
  <si>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</si>
  <si>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</si>
  <si>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</si>
  <si>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</si>
  <si>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</si>
  <si>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</si>
  <si>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</si>
  <si>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</si>
  <si>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</si>
  <si>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</si>
  <si>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</si>
  <si>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</si>
  <si>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</si>
  <si>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</si>
  <si>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</si>
  <si>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</si>
  <si>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</si>
  <si>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</si>
  <si>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</si>
  <si>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</si>
  <si>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</si>
  <si>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</si>
  <si>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</si>
  <si>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</si>
  <si>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</si>
  <si>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</si>
  <si>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</si>
  <si>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</si>
  <si>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</si>
  <si>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</si>
  <si>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</si>
  <si>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</si>
  <si>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</si>
  <si>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</si>
  <si>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</si>
  <si>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</si>
  <si>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</si>
  <si>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</si>
  <si>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</si>
  <si>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</si>
  <si>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</si>
  <si>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</si>
  <si>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</si>
  <si>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</si>
  <si>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</si>
  <si>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</si>
  <si>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</si>
  <si>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</si>
  <si>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</si>
  <si>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</si>
  <si>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</si>
  <si>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</si>
  <si>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</si>
  <si>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</si>
  <si>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</si>
  <si>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</si>
  <si>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</si>
  <si>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</si>
  <si>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</si>
  <si>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</si>
  <si>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</si>
  <si>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</si>
  <si>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</si>
  <si>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</si>
  <si>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</si>
  <si>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</si>
  <si>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</si>
  <si>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</si>
  <si>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</si>
  <si>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</si>
  <si>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</si>
  <si>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</si>
  <si>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</si>
  <si>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</si>
  <si>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</si>
  <si>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</si>
  <si>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</si>
  <si>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</si>
  <si>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</si>
  <si>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</si>
  <si>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</si>
  <si>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</si>
  <si>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</si>
  <si>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</si>
  <si>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</si>
  <si>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</si>
  <si>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</si>
  <si>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</si>
  <si>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</si>
  <si>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</si>
  <si>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</si>
  <si>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</si>
  <si>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</si>
  <si>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</si>
  <si>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</si>
  <si>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</si>
  <si>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</si>
  <si>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</si>
  <si>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</si>
  <si>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</si>
  <si>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</si>
  <si>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</si>
  <si>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</si>
  <si>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</si>
  <si>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</si>
  <si>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</si>
  <si>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</si>
  <si>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</si>
  <si>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</si>
  <si>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</si>
  <si>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</si>
  <si>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</si>
  <si>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</si>
  <si>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</si>
  <si>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</si>
  <si>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</si>
  <si>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</si>
  <si>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</si>
  <si>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</si>
  <si>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</si>
  <si>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</si>
  <si>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</si>
  <si>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</si>
  <si>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</si>
  <si>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</si>
  <si>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</si>
  <si>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</si>
  <si>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</si>
  <si>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</si>
  <si>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</si>
  <si>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</si>
  <si>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</si>
  <si>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</si>
  <si>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</si>
  <si>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</si>
  <si>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</si>
  <si>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</si>
  <si>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</si>
  <si>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</si>
  <si>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</si>
  <si>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</si>
  <si>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</si>
  <si>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</si>
  <si>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</si>
  <si>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</si>
  <si>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</si>
  <si>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</si>
  <si>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</si>
  <si>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</si>
  <si>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</si>
  <si>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</si>
  <si>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</si>
  <si>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</si>
  <si>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</si>
  <si>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</si>
  <si>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</si>
  <si>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</si>
  <si>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</si>
  <si>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</si>
  <si>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</si>
  <si>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</si>
  <si>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</si>
  <si>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</si>
  <si>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</si>
  <si>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</si>
  <si>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</si>
  <si>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</si>
  <si>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</si>
  <si>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</si>
  <si>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</si>
  <si>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</si>
  <si>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</si>
  <si>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</si>
  <si>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</si>
  <si>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</si>
  <si>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</si>
  <si>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</si>
  <si>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</si>
  <si>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</si>
  <si>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</si>
  <si>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</si>
  <si>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</si>
  <si>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</si>
  <si>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</si>
  <si>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</si>
  <si>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</si>
  <si>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</si>
  <si>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</si>
  <si>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</si>
  <si>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</si>
  <si>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</si>
  <si>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</si>
  <si>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</si>
  <si>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</si>
  <si>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</si>
  <si>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</si>
  <si>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</si>
  <si>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</si>
  <si>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</si>
  <si>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</si>
  <si>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</si>
  <si>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</si>
  <si>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</si>
  <si>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</si>
  <si>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</si>
  <si>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</si>
  <si>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</si>
  <si>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</si>
  <si>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</si>
  <si>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</si>
  <si>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</si>
  <si>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</si>
  <si>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</si>
  <si>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</si>
  <si>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</si>
  <si>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</si>
  <si>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</si>
  <si>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</si>
  <si>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</si>
  <si>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</si>
  <si>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</si>
  <si>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</si>
  <si>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</si>
  <si>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</si>
  <si>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</si>
  <si>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</si>
  <si>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</si>
  <si>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</si>
  <si>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</si>
  <si>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</si>
  <si>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</si>
  <si>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</si>
  <si>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</si>
  <si>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</si>
  <si>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</si>
  <si>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</si>
  <si>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</si>
  <si>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</si>
  <si>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</si>
  <si>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</si>
  <si>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</si>
  <si>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</si>
  <si>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</si>
  <si>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</si>
  <si>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</si>
  <si>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</si>
  <si>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</si>
  <si>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</si>
  <si>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</si>
  <si>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</si>
  <si>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</si>
  <si>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</si>
  <si>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</si>
  <si>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</si>
  <si>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</si>
  <si>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</si>
  <si>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</si>
  <si>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</si>
  <si>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</si>
  <si>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</si>
  <si>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</si>
  <si>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</si>
  <si>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</si>
  <si>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</si>
  <si>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</si>
  <si>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</si>
  <si>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</si>
  <si>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</si>
  <si>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</si>
  <si>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</si>
  <si>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</si>
  <si>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</si>
  <si>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</si>
  <si>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</si>
  <si>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</si>
  <si>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</si>
  <si>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</si>
  <si>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</si>
  <si>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</si>
  <si>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</si>
  <si>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</si>
  <si>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</si>
  <si>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</si>
  <si>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</si>
  <si>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</si>
  <si>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</si>
  <si>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</si>
  <si>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</si>
  <si>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</si>
  <si>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</si>
  <si>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</si>
  <si>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</si>
  <si>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</si>
  <si>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</si>
  <si>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</si>
  <si>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</si>
  <si>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</si>
  <si>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</si>
  <si>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</si>
  <si>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</si>
  <si>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</si>
  <si>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</si>
  <si>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</si>
  <si>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</si>
  <si>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</si>
  <si>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</si>
  <si>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</si>
  <si>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</si>
  <si>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</si>
  <si>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</si>
  <si>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</si>
  <si>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</si>
  <si>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</si>
  <si>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</si>
  <si>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</si>
  <si>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</si>
  <si>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</si>
  <si>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</si>
  <si>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</si>
  <si>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</si>
  <si>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</si>
  <si>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</si>
  <si>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</si>
  <si>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</si>
  <si>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</si>
  <si>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</si>
  <si>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</si>
  <si>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</si>
  <si>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</si>
  <si>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</si>
  <si>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</si>
  <si>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</si>
  <si>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</si>
  <si>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</si>
  <si>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</si>
  <si>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</si>
  <si>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</si>
  <si>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</si>
  <si>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</si>
  <si>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</si>
  <si>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</si>
  <si>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</si>
  <si>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</si>
  <si>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</si>
  <si>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</si>
  <si>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</si>
  <si>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</si>
  <si>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</si>
  <si>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</si>
  <si>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</si>
  <si>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</si>
  <si>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</si>
  <si>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</si>
  <si>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</si>
  <si>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</si>
  <si>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</si>
  <si>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</si>
  <si>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</si>
  <si>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</si>
  <si>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</si>
  <si>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</si>
  <si>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</si>
  <si>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</si>
  <si>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</si>
  <si>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</si>
  <si>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</si>
  <si>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</si>
  <si>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</si>
  <si>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</si>
  <si>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</si>
  <si>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</si>
  <si>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</si>
  <si>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</si>
  <si>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</si>
  <si>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</si>
  <si>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</si>
  <si>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</si>
  <si>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</si>
  <si>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</si>
  <si>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</si>
  <si>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</si>
  <si>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</si>
  <si>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</si>
  <si>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</si>
  <si>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</si>
  <si>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</si>
  <si>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</si>
  <si>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</si>
  <si>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</si>
  <si>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</si>
  <si>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</si>
  <si>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</si>
  <si>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</si>
  <si>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</si>
  <si>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</si>
  <si>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</si>
  <si>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</si>
  <si>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</si>
  <si>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</si>
  <si>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</si>
  <si>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</si>
  <si>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</si>
  <si>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</si>
  <si>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</si>
  <si>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</si>
  <si>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</si>
  <si>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</si>
  <si>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</si>
  <si>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</si>
  <si>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</si>
  <si>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</si>
  <si>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</si>
  <si>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</si>
  <si>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</si>
  <si>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</si>
  <si>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</si>
  <si>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</si>
  <si>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</si>
  <si>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</si>
  <si>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</si>
  <si>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</si>
  <si>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</si>
  <si>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</si>
  <si>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</si>
  <si>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</si>
  <si>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</si>
  <si>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</si>
  <si>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</si>
  <si>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</si>
  <si>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</si>
  <si>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</si>
  <si>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</si>
  <si>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</si>
  <si>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</si>
  <si>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</si>
  <si>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</si>
  <si>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</si>
  <si>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</si>
  <si>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</si>
  <si>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</si>
  <si>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</si>
  <si>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</si>
  <si>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</si>
  <si>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</si>
  <si>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</si>
  <si>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</si>
  <si>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</si>
  <si>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</si>
  <si>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</si>
  <si>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</si>
  <si>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</si>
  <si>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</si>
  <si>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</si>
  <si>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</si>
  <si>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</si>
  <si>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</si>
  <si>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</si>
  <si>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</si>
  <si>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</si>
  <si>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</si>
  <si>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</si>
  <si>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</si>
  <si>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</si>
  <si>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</si>
  <si>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</si>
  <si>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</si>
  <si>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</si>
  <si>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</si>
  <si>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</si>
  <si>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</si>
  <si>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</si>
  <si>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</si>
  <si>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</si>
  <si>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</si>
  <si>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</si>
  <si>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</si>
  <si>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</si>
  <si>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</si>
  <si>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</si>
  <si>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</si>
  <si>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</si>
  <si>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</si>
  <si>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</si>
  <si>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</si>
  <si>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</si>
  <si>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</si>
  <si>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</si>
  <si>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</si>
  <si>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</si>
  <si>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</si>
  <si>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</si>
  <si>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</si>
  <si>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</si>
  <si>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</si>
  <si>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</si>
  <si>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</si>
  <si>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</si>
  <si>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</si>
  <si>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</si>
  <si>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</si>
  <si>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</si>
  <si>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</si>
  <si>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</si>
  <si>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</si>
  <si>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</si>
  <si>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</si>
  <si>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</si>
  <si>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</si>
  <si>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</si>
  <si>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</si>
  <si>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</si>
  <si>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</si>
  <si>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</si>
  <si>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</si>
  <si>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</si>
  <si>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</si>
  <si>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</si>
  <si>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</si>
  <si>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</si>
  <si>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</si>
  <si>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</si>
  <si>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</si>
  <si>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</si>
  <si>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</si>
  <si>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</si>
  <si>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</si>
  <si>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</si>
  <si>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</si>
  <si>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</si>
  <si>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</si>
  <si>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</si>
  <si>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</si>
  <si>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</si>
  <si>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</si>
  <si>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</si>
  <si>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</si>
  <si>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</si>
  <si>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</si>
  <si>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</si>
  <si>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</si>
  <si>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</si>
  <si>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</si>
  <si>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</si>
  <si>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</si>
  <si>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</si>
  <si>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</si>
  <si>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</si>
  <si>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</si>
  <si>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</si>
  <si>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</si>
  <si>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</si>
  <si>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</si>
  <si>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</si>
  <si>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</si>
  <si>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</si>
  <si>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</si>
  <si>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</si>
  <si>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</si>
  <si>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</si>
  <si>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</si>
  <si>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</si>
  <si>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</si>
  <si>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</si>
  <si>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</si>
  <si>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</si>
  <si>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</si>
  <si>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</si>
  <si>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</si>
  <si>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</si>
  <si>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</si>
  <si>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</si>
  <si>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</si>
  <si>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</si>
  <si>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</si>
  <si>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</si>
  <si>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</si>
  <si>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</si>
  <si>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</si>
  <si>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</si>
  <si>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</si>
  <si>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</si>
  <si>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</si>
  <si>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</si>
  <si>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</si>
  <si>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</si>
  <si>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</si>
  <si>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</si>
  <si>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</si>
  <si>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</si>
  <si>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</si>
  <si>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</si>
  <si>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</si>
  <si>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</si>
  <si>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</si>
  <si>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</si>
  <si>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</si>
  <si>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</si>
  <si>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</si>
  <si>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</si>
  <si>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</si>
  <si>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</si>
  <si>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</si>
  <si>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</si>
  <si>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</si>
  <si>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</si>
  <si>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</si>
  <si>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</si>
  <si>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</si>
  <si>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</si>
  <si>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</si>
  <si>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</si>
  <si>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</si>
  <si>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</si>
  <si>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</si>
  <si>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</si>
  <si>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</si>
  <si>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</si>
  <si>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</si>
  <si>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</si>
  <si>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</si>
  <si>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</si>
  <si>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</si>
  <si>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</si>
  <si>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</si>
  <si>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</si>
  <si>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</si>
  <si>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</si>
  <si>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</si>
  <si>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</si>
  <si>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</si>
  <si>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</si>
  <si>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</si>
  <si>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</si>
  <si>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</si>
  <si>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</si>
  <si>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</si>
  <si>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</si>
  <si>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</si>
  <si>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</si>
  <si>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</si>
  <si>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</si>
  <si>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</si>
  <si>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</si>
  <si>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</si>
  <si>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</si>
  <si>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</si>
  <si>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</si>
  <si>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</si>
  <si>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</si>
  <si>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</si>
  <si>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</si>
  <si>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</si>
  <si>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</si>
  <si>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</si>
  <si>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</si>
  <si>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</si>
  <si>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</si>
  <si>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</si>
  <si>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</si>
  <si>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</si>
  <si>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</si>
  <si>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</si>
  <si>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</si>
  <si>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</si>
  <si>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</si>
  <si>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</si>
  <si>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</si>
  <si>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</si>
  <si>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</si>
  <si>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</si>
  <si>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</si>
  <si>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</si>
  <si>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</si>
  <si>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</si>
  <si>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</si>
  <si>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</si>
  <si>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</si>
  <si>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</si>
  <si>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</si>
  <si>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</si>
  <si>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</si>
  <si>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</si>
  <si>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</si>
  <si>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</si>
  <si>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</si>
  <si>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</si>
  <si>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</si>
  <si>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</si>
  <si>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</si>
  <si>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</si>
  <si>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</si>
  <si>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</si>
  <si>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</si>
  <si>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</si>
  <si>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</si>
  <si>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</si>
  <si>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</si>
  <si>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</si>
  <si>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</si>
  <si>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</si>
  <si>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</si>
  <si>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</si>
  <si>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</si>
  <si>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</si>
  <si>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</si>
  <si>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</si>
  <si>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</si>
  <si>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</si>
  <si>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</si>
  <si>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</si>
  <si>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</si>
  <si>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</si>
  <si>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</si>
  <si>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</si>
  <si>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</si>
  <si>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</si>
  <si>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</si>
  <si>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</si>
  <si>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</si>
  <si>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</si>
  <si>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</si>
  <si>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</si>
  <si>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</si>
  <si>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</si>
  <si>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</si>
  <si>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</si>
  <si>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</si>
  <si>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</si>
  <si>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</si>
  <si>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</si>
  <si>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</si>
  <si>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</si>
  <si>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</si>
  <si>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</si>
  <si>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</si>
  <si>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</si>
  <si>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</si>
  <si>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</si>
  <si>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</si>
  <si>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</si>
  <si>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</si>
  <si>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</si>
  <si>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</si>
  <si>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</si>
  <si>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</si>
  <si>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</si>
  <si>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</si>
  <si>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</si>
  <si>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</si>
  <si>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</si>
  <si>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</si>
  <si>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</si>
  <si>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</si>
  <si>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</si>
  <si>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</si>
  <si>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</si>
  <si>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</si>
  <si>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</si>
  <si>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</si>
  <si>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</si>
  <si>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</si>
  <si>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</si>
  <si>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</si>
  <si>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</si>
  <si>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</si>
  <si>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</si>
  <si>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</si>
  <si>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</si>
  <si>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</si>
  <si>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</si>
  <si>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</si>
  <si>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</si>
  <si>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</si>
  <si>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</si>
  <si>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</si>
  <si>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</si>
  <si>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</si>
  <si>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</si>
  <si>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</si>
  <si>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</si>
  <si>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</si>
  <si>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</si>
  <si>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</si>
  <si>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</si>
  <si>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</si>
  <si>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</si>
  <si>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</si>
  <si>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</si>
  <si>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</si>
  <si>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</si>
  <si>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</si>
  <si>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</si>
  <si>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</si>
  <si>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</si>
  <si>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</si>
  <si>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</si>
  <si>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</si>
  <si>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</si>
  <si>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</si>
  <si>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</si>
  <si>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</si>
  <si>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</si>
  <si>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</si>
  <si>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</si>
  <si>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</si>
  <si>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</si>
  <si>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</si>
  <si>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</si>
  <si>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</si>
  <si>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</si>
  <si>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</si>
  <si>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</si>
  <si>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</si>
  <si>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</si>
  <si>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</si>
  <si>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</si>
  <si>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</si>
  <si>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</si>
  <si>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</si>
  <si>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</si>
  <si>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</si>
  <si>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</si>
  <si>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</si>
  <si>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</si>
  <si>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</si>
  <si>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</si>
  <si>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</si>
  <si>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</si>
  <si>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</si>
  <si>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</si>
  <si>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</si>
  <si>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</si>
  <si>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</si>
  <si>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</si>
  <si>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</si>
  <si>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</si>
  <si>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</si>
  <si>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</si>
  <si>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</si>
  <si>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</si>
  <si>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</si>
  <si>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</si>
  <si>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</si>
  <si>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</si>
  <si>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</si>
  <si>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</si>
  <si>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</si>
  <si>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</si>
  <si>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</si>
  <si>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</si>
  <si>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</si>
  <si>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</si>
  <si>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</si>
  <si>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</si>
  <si>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</si>
  <si>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</si>
  <si>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</si>
  <si>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</si>
  <si>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</si>
  <si>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</si>
  <si>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</si>
  <si>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</si>
  <si>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</si>
  <si>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</si>
  <si>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</si>
  <si>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</si>
  <si>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</si>
  <si>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</si>
  <si>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</si>
  <si>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</si>
  <si>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</si>
  <si>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</si>
  <si>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</si>
  <si>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</si>
  <si>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</si>
  <si>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</si>
  <si>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</si>
  <si>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</si>
  <si>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</si>
  <si>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</si>
  <si>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</si>
  <si>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</si>
  <si>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</si>
  <si>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</si>
  <si>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</si>
  <si>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</si>
  <si>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</si>
  <si>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</si>
  <si>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</si>
  <si>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</si>
  <si>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</si>
  <si>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</si>
  <si>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</si>
  <si>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</si>
  <si>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</si>
  <si>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</si>
  <si>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</si>
  <si>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</si>
  <si>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</si>
  <si>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</si>
  <si>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</si>
  <si>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</si>
  <si>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</si>
  <si>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</si>
  <si>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</si>
  <si>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</si>
  <si>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</si>
  <si>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</si>
  <si>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</si>
  <si>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</si>
  <si>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</si>
  <si>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</si>
  <si>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</si>
  <si>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</si>
  <si>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</si>
  <si>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</si>
  <si>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</si>
  <si>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</si>
  <si>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</si>
  <si>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</si>
  <si>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</si>
  <si>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</si>
  <si>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</si>
  <si>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</si>
  <si>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</si>
  <si>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</si>
  <si>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</si>
  <si>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</si>
  <si>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</si>
  <si>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</si>
  <si>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</si>
  <si>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</si>
  <si>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</si>
  <si>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</si>
  <si>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</si>
  <si>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</si>
  <si>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</si>
  <si>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</si>
  <si>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</si>
  <si>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</si>
  <si>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</si>
  <si>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</si>
  <si>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</si>
  <si>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</si>
  <si>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</si>
  <si>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</si>
  <si>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</si>
  <si>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</si>
  <si>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</si>
  <si>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</si>
  <si>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</si>
  <si>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</si>
  <si>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</si>
  <si>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</si>
  <si>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</si>
  <si>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</si>
  <si>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</si>
  <si>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</si>
  <si>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</si>
  <si>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</si>
  <si>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</si>
  <si>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</si>
  <si>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</si>
  <si>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</si>
  <si>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</si>
  <si>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</si>
  <si>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</si>
  <si>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</si>
  <si>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</si>
  <si>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</si>
  <si>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</si>
  <si>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</si>
  <si>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</si>
  <si>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</si>
  <si>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</si>
  <si>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</si>
  <si>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</si>
  <si>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</si>
  <si>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</si>
  <si>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</si>
  <si>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</si>
  <si>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</si>
  <si>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</si>
  <si>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</si>
  <si>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</si>
  <si>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</si>
  <si>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</si>
  <si>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</si>
  <si>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</si>
  <si>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</si>
  <si>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</si>
  <si>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</si>
  <si>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</si>
  <si>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</si>
  <si>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</si>
  <si>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</si>
  <si>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</si>
  <si>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</si>
  <si>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</si>
  <si>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</si>
  <si>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</si>
  <si>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</si>
  <si>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</si>
  <si>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</si>
  <si>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</si>
  <si>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</si>
  <si>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</si>
  <si>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</si>
  <si>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</si>
  <si>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</si>
  <si>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</si>
  <si>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</si>
  <si>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</si>
  <si>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</si>
  <si>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</si>
  <si>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</si>
  <si>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</si>
  <si>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</si>
  <si>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</si>
  <si>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</si>
  <si>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</si>
  <si>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</si>
  <si>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</si>
  <si>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</si>
  <si>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</si>
  <si>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</si>
  <si>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</si>
  <si>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</si>
  <si>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</si>
  <si>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</si>
  <si>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</si>
  <si>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</si>
  <si>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</si>
  <si>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</si>
  <si>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</si>
  <si>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</si>
  <si>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</si>
  <si>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</si>
  <si>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</si>
  <si>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</si>
  <si>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</si>
  <si>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</si>
  <si>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</si>
  <si>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</si>
  <si>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</si>
  <si>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</si>
  <si>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</si>
  <si>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</si>
  <si>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</si>
  <si>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</si>
  <si>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</si>
  <si>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</si>
  <si>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</si>
  <si>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</si>
  <si>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</si>
  <si>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</si>
  <si>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</si>
  <si>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</si>
  <si>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</si>
  <si>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</si>
  <si>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</si>
  <si>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</si>
  <si>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</si>
  <si>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</si>
  <si>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</si>
  <si>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</si>
  <si>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</si>
  <si>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</si>
  <si>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</si>
  <si>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</si>
  <si>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</si>
  <si>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</si>
  <si>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</si>
  <si>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</si>
  <si>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</si>
  <si>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</si>
  <si>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</si>
  <si>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</si>
  <si>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</si>
  <si>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</si>
  <si>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</si>
  <si>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</si>
  <si>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</si>
  <si>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</si>
  <si>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</si>
  <si>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</si>
  <si>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</si>
  <si>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</si>
  <si>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</si>
  <si>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</si>
  <si>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</si>
  <si>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</si>
  <si>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</si>
  <si>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</si>
  <si>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</si>
  <si>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</si>
  <si>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</si>
  <si>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</si>
  <si>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</si>
  <si>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</si>
  <si>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</si>
  <si>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</si>
  <si>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</si>
  <si>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</si>
  <si>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</si>
  <si>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</si>
  <si>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</si>
  <si>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</si>
  <si>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</si>
  <si>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</si>
  <si>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</si>
  <si>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</si>
  <si>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</si>
  <si>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</si>
  <si>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</si>
  <si>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</si>
  <si>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</si>
  <si>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</si>
  <si>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</si>
  <si>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</si>
  <si>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</si>
  <si>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</si>
  <si>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</si>
  <si>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</si>
  <si>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</si>
  <si>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</si>
  <si>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</si>
  <si>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</si>
  <si>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</si>
  <si>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</si>
  <si>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</si>
  <si>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</si>
  <si>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</si>
  <si>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</si>
  <si>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</si>
  <si>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</si>
  <si>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</si>
  <si>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</si>
  <si>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</si>
  <si>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</si>
  <si>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</si>
  <si>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</si>
  <si>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</si>
  <si>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</si>
  <si>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</si>
  <si>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</si>
  <si>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</si>
  <si>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</si>
  <si>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</si>
  <si>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</si>
  <si>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</si>
  <si>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</si>
  <si>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</si>
  <si>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</si>
  <si>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</si>
  <si>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</si>
  <si>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</si>
  <si>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</si>
  <si>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</si>
  <si>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</si>
  <si>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</si>
  <si>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</si>
  <si>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</si>
  <si>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</si>
  <si>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</si>
  <si>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</si>
  <si>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</si>
  <si>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</si>
  <si>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</si>
  <si>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</si>
  <si>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</si>
  <si>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</si>
  <si>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</si>
  <si>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</si>
  <si>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</si>
  <si>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</si>
  <si>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</si>
  <si>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</si>
  <si>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</si>
  <si>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</si>
  <si>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</si>
  <si>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</si>
  <si>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</si>
  <si>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</si>
  <si>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</si>
  <si>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</si>
  <si>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</si>
  <si>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</si>
  <si>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</si>
  <si>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</si>
  <si>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</si>
  <si>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</si>
  <si>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</si>
  <si>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</si>
  <si>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</si>
  <si>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</si>
  <si>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</si>
  <si>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</si>
  <si>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</si>
  <si>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</si>
  <si>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</si>
  <si>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</si>
  <si>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</si>
  <si>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</si>
  <si>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</si>
  <si>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</si>
  <si>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</si>
  <si>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</si>
  <si>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</si>
  <si>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</si>
  <si>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</si>
  <si>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</si>
  <si>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</si>
  <si>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</si>
  <si>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</si>
  <si>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</si>
  <si>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</si>
  <si>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</si>
  <si>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</si>
  <si>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</si>
  <si>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</si>
  <si>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</si>
  <si>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</si>
  <si>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</si>
  <si>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</si>
  <si>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</si>
  <si>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</si>
  <si>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</si>
  <si>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</si>
  <si>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</si>
  <si>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</si>
  <si>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</si>
  <si>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</si>
  <si>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</si>
  <si>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</si>
  <si>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</si>
  <si>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</si>
  <si>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</si>
  <si>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</si>
  <si>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</si>
  <si>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</si>
  <si>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</si>
  <si>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</si>
  <si>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</si>
  <si>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</si>
  <si>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</si>
  <si>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</si>
  <si>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</si>
  <si>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</si>
  <si>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</si>
  <si>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</si>
  <si>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</si>
  <si>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</si>
  <si>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</si>
  <si>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</si>
  <si>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</si>
  <si>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</si>
  <si>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</si>
  <si>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</si>
  <si>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</si>
  <si>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</si>
  <si>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</si>
  <si>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</si>
  <si>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</si>
  <si>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</si>
  <si>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</si>
  <si>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</si>
  <si>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</si>
  <si>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</si>
  <si>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</si>
  <si>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</si>
  <si>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</si>
  <si>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</si>
  <si>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</si>
  <si>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</si>
  <si>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</si>
  <si>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</si>
  <si>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</si>
  <si>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</si>
  <si>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</si>
  <si>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</si>
  <si>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</si>
  <si>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</si>
  <si>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</si>
  <si>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</si>
  <si>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</si>
  <si>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</si>
  <si>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</si>
  <si>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</si>
  <si>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</si>
  <si>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</si>
  <si>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</si>
  <si>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</si>
  <si>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</si>
  <si>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</si>
  <si>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</si>
  <si>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</si>
  <si>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</si>
  <si>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</si>
  <si>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</si>
  <si>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</si>
  <si>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</si>
  <si>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</si>
  <si>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</si>
  <si>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</si>
  <si>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</si>
  <si>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</si>
  <si>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</si>
  <si>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</si>
  <si>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</si>
  <si>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</si>
  <si>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</si>
  <si>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</si>
  <si>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</si>
  <si>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</si>
  <si>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</si>
  <si>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</si>
  <si>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</si>
  <si>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</si>
  <si>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</si>
  <si>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</si>
  <si>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</si>
  <si>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</si>
  <si>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</si>
  <si>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</si>
  <si>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</si>
  <si>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</si>
  <si>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</si>
  <si>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</si>
  <si>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</si>
  <si>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</si>
  <si>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</si>
  <si>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</si>
  <si>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</si>
  <si>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</si>
  <si>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</si>
  <si>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</si>
  <si>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</si>
  <si>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</si>
  <si>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</si>
  <si>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</si>
  <si>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</si>
  <si>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</si>
  <si>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</si>
  <si>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</si>
  <si>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</si>
  <si>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</si>
  <si>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</si>
  <si>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</si>
  <si>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</si>
  <si>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</si>
  <si>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</si>
  <si>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</si>
  <si>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</si>
  <si>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</si>
  <si>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</si>
  <si>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</si>
  <si>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</si>
  <si>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</si>
  <si>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</si>
  <si>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</si>
  <si>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</si>
  <si>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</si>
  <si>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</si>
  <si>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</si>
  <si>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</si>
  <si>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</si>
  <si>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</si>
  <si>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</si>
  <si>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</si>
  <si>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</si>
  <si>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</si>
  <si>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</si>
  <si>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</si>
  <si>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</si>
  <si>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</si>
  <si>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</si>
  <si>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</si>
  <si>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</si>
  <si>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</si>
  <si>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</si>
  <si>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</si>
  <si>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</si>
  <si>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</si>
  <si>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</si>
  <si>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</si>
  <si>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</si>
  <si>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</si>
  <si>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</si>
  <si>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</si>
  <si>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</si>
  <si>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</si>
  <si>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</si>
  <si>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</si>
  <si>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</si>
  <si>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</si>
  <si>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</si>
  <si>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</si>
  <si>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</si>
  <si>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</si>
  <si>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</si>
  <si>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</si>
  <si>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</si>
  <si>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</si>
  <si>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</si>
  <si>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</si>
  <si>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</si>
  <si>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</si>
  <si>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</si>
  <si>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</si>
  <si>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</si>
  <si>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</si>
  <si>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</si>
  <si>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</si>
  <si>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</si>
  <si>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</si>
  <si>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</si>
  <si>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</si>
  <si>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</si>
  <si>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</si>
  <si>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</si>
  <si>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</si>
  <si>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</si>
  <si>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</si>
  <si>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</si>
  <si>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</si>
  <si>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</si>
  <si>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</si>
  <si>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</si>
  <si>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</si>
  <si>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</si>
  <si>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</si>
  <si>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</si>
  <si>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</si>
  <si>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</si>
  <si>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</si>
  <si>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</si>
  <si>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</si>
  <si>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</si>
  <si>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</si>
  <si>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</si>
  <si>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</si>
  <si>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</si>
  <si>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</si>
  <si>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</si>
  <si>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</si>
  <si>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</si>
  <si>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</si>
  <si>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</si>
  <si>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</si>
  <si>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</si>
  <si>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</si>
  <si>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</si>
  <si>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PAYING AGENT</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</si>
  <si>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</si>
  <si>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</si>
  <si>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</si>
  <si>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</si>
  <si>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</si>
  <si>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</si>
  <si>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</si>
  <si>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</si>
  <si>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</si>
  <si>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</si>
  <si>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</si>
  <si>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</si>
  <si>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</si>
  <si>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</si>
  <si>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</si>
  <si>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</si>
  <si>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</si>
  <si>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</si>
  <si>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</si>
  <si>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</si>
  <si>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</si>
  <si>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</si>
  <si>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</si>
  <si>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</si>
  <si>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</si>
  <si>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</si>
  <si>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</si>
  <si>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</si>
  <si>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</si>
  <si>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</si>
  <si>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</si>
  <si>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</si>
  <si>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</si>
  <si>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</si>
  <si>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</si>
  <si>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</si>
  <si>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</si>
  <si>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</si>
  <si>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</si>
  <si>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</si>
  <si>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</si>
  <si>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</si>
  <si>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</si>
  <si>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</si>
  <si>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</si>
  <si>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</si>
  <si>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</si>
  <si>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</si>
  <si>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</si>
  <si>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</si>
  <si>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</si>
  <si>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</si>
  <si>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</si>
  <si>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</si>
  <si>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</si>
  <si>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</si>
  <si>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</si>
  <si>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</si>
  <si>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</si>
  <si>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</si>
  <si>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</si>
  <si>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</si>
  <si>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</si>
  <si>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</si>
  <si>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</si>
  <si>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</si>
  <si>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</si>
  <si>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</si>
  <si>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</si>
  <si>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</si>
  <si>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</si>
  <si>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</si>
  <si>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</si>
  <si>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</si>
  <si>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</si>
  <si>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</si>
  <si>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</si>
  <si>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</si>
  <si>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</si>
  <si>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</si>
  <si>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</si>
  <si>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</si>
  <si>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20-09-2017</t>
  </si>
  <si>
    <t>Cut-off Date: 31-08-2017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</si>
</sst>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41" builtinId="9" hidden="1"/>
    <cellStyle name="Followed Hyperlink" xfId="40" builtinId="9" hidden="1"/>
    <cellStyle name="Followed Hyperlink" xfId="39" builtinId="9" hidden="1"/>
    <cellStyle name="Followed Hyperlink" xfId="38" builtinId="9" hidden="1"/>
    <cellStyle name="Followed Hyperlink" xfId="37" builtinId="9" hidden="1"/>
    <cellStyle name="Followed Hyperlink" xfId="36" builtinId="9" hidden="1"/>
    <cellStyle name="Followed Hyperlink" xfId="35" builtinId="9" hidden="1"/>
    <cellStyle name="Followed Hyperlink" xfId="34" builtinId="9" hidden="1"/>
    <cellStyle name="Followed Hyperlink" xfId="43" builtinId="9" hidden="1"/>
    <cellStyle name="Followed Hyperlink" xfId="33" builtinId="9" hidden="1"/>
    <cellStyle name="Followed Hyperlink" xfId="32"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1684</v>
      </c>
      <c r="G9" s="26"/>
      <c r="H9" s="26"/>
      <c r="I9" s="26"/>
      <c r="J9" s="27"/>
      <c r="K9" s="16"/>
      <c r="L9" s="16"/>
      <c r="M9" s="16"/>
      <c r="N9" s="16"/>
      <c r="O9" s="16"/>
      <c r="P9" s="16"/>
      <c r="Q9" s="16"/>
      <c r="R9" s="16"/>
    </row>
    <row r="10" spans="1:18" ht="21" x14ac:dyDescent="0.25">
      <c r="B10" s="25"/>
      <c r="C10" s="26"/>
      <c r="D10" s="26"/>
      <c r="E10" s="26"/>
      <c r="F10" s="125" t="s">
        <v>1685</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258</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259</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272</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260</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422</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1514</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3" t="s">
        <v>1556</v>
      </c>
      <c r="E16" s="4"/>
      <c r="F16" s="4"/>
      <c r="H16" s="66"/>
      <c r="L16" s="66"/>
      <c r="M16" s="66"/>
    </row>
    <row r="17" spans="1:13" x14ac:dyDescent="0.25">
      <c r="A17" s="103" t="s">
        <v>426</v>
      </c>
      <c r="B17" s="56" t="s">
        <v>224</v>
      </c>
      <c r="C17" s="165">
        <v>42978</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11841.570287</v>
      </c>
      <c r="D38" s="126"/>
      <c r="F38" s="68"/>
      <c r="H38" s="66"/>
      <c r="L38" s="66"/>
      <c r="M38" s="66"/>
    </row>
    <row r="39" spans="1:13" x14ac:dyDescent="0.25">
      <c r="A39" s="103" t="s">
        <v>445</v>
      </c>
      <c r="B39" s="68" t="s">
        <v>129</v>
      </c>
      <c r="C39" s="126">
        <v>9500</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0.24648108284209999</v>
      </c>
      <c r="E45" s="135"/>
      <c r="F45" s="107">
        <v>0.14099999999999999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11841.570287</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11841.570287</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18.59245069</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3.2654480000000001</v>
      </c>
      <c r="D70" s="126" t="s">
        <v>181</v>
      </c>
      <c r="E70" s="9"/>
      <c r="F70" s="138">
        <f t="shared" ref="F70:F76" si="1">IF($C$77=0,"",IF(C70="[for completion]","",C70/$C$77))</f>
        <v>2.7576140002413216E-4</v>
      </c>
      <c r="G70" s="136" t="str">
        <f t="shared" ref="G70:G76" si="2">IF($D$77=0,"",IF(D70="[Mark as ND1 if not relevant]","",D70/$D$77))</f>
        <v/>
      </c>
      <c r="H70" s="66"/>
      <c r="L70" s="66"/>
      <c r="M70" s="66"/>
    </row>
    <row r="71" spans="1:13" x14ac:dyDescent="0.25">
      <c r="A71" s="103" t="s">
        <v>471</v>
      </c>
      <c r="B71" s="9" t="s">
        <v>5</v>
      </c>
      <c r="C71" s="126">
        <v>7.6513689999999999</v>
      </c>
      <c r="D71" s="126" t="s">
        <v>181</v>
      </c>
      <c r="E71" s="9"/>
      <c r="F71" s="138">
        <f t="shared" si="1"/>
        <v>6.4614479469317658E-4</v>
      </c>
      <c r="G71" s="136" t="str">
        <f t="shared" si="2"/>
        <v/>
      </c>
      <c r="H71" s="66"/>
      <c r="L71" s="66"/>
      <c r="M71" s="66"/>
    </row>
    <row r="72" spans="1:13" x14ac:dyDescent="0.25">
      <c r="A72" s="103" t="s">
        <v>472</v>
      </c>
      <c r="B72" s="9" t="s">
        <v>6</v>
      </c>
      <c r="C72" s="126">
        <v>7.649222</v>
      </c>
      <c r="D72" s="126" t="s">
        <v>181</v>
      </c>
      <c r="E72" s="9"/>
      <c r="F72" s="138">
        <f t="shared" si="1"/>
        <v>6.4596348428007193E-4</v>
      </c>
      <c r="G72" s="136" t="str">
        <f t="shared" si="2"/>
        <v/>
      </c>
      <c r="H72" s="66"/>
      <c r="L72" s="66"/>
      <c r="M72" s="66"/>
    </row>
    <row r="73" spans="1:13" x14ac:dyDescent="0.25">
      <c r="A73" s="103" t="s">
        <v>473</v>
      </c>
      <c r="B73" s="9" t="s">
        <v>7</v>
      </c>
      <c r="C73" s="126">
        <v>10.844509</v>
      </c>
      <c r="D73" s="126" t="s">
        <v>181</v>
      </c>
      <c r="E73" s="9"/>
      <c r="F73" s="138">
        <f t="shared" si="1"/>
        <v>9.1579990997079155E-4</v>
      </c>
      <c r="G73" s="136" t="str">
        <f t="shared" si="2"/>
        <v/>
      </c>
      <c r="H73" s="66"/>
      <c r="L73" s="66"/>
      <c r="M73" s="66"/>
    </row>
    <row r="74" spans="1:13" x14ac:dyDescent="0.25">
      <c r="A74" s="103" t="s">
        <v>474</v>
      </c>
      <c r="B74" s="9" t="s">
        <v>8</v>
      </c>
      <c r="C74" s="126">
        <v>20.213692999999999</v>
      </c>
      <c r="D74" s="126" t="s">
        <v>181</v>
      </c>
      <c r="E74" s="9"/>
      <c r="F74" s="138">
        <f t="shared" si="1"/>
        <v>1.7070111915234907E-3</v>
      </c>
      <c r="G74" s="136" t="str">
        <f t="shared" si="2"/>
        <v/>
      </c>
      <c r="H74" s="66"/>
      <c r="L74" s="66"/>
      <c r="M74" s="66"/>
    </row>
    <row r="75" spans="1:13" x14ac:dyDescent="0.25">
      <c r="A75" s="103" t="s">
        <v>475</v>
      </c>
      <c r="B75" s="9" t="s">
        <v>9</v>
      </c>
      <c r="C75" s="126">
        <v>214.88466</v>
      </c>
      <c r="D75" s="126" t="s">
        <v>181</v>
      </c>
      <c r="E75" s="9"/>
      <c r="F75" s="138">
        <f t="shared" si="1"/>
        <v>1.8146635526062466E-2</v>
      </c>
      <c r="G75" s="136" t="str">
        <f t="shared" si="2"/>
        <v/>
      </c>
      <c r="H75" s="66"/>
      <c r="L75" s="66"/>
      <c r="M75" s="66"/>
    </row>
    <row r="76" spans="1:13" x14ac:dyDescent="0.25">
      <c r="A76" s="103" t="s">
        <v>476</v>
      </c>
      <c r="B76" s="9" t="s">
        <v>10</v>
      </c>
      <c r="C76" s="126">
        <v>11577.061383</v>
      </c>
      <c r="D76" s="126" t="s">
        <v>181</v>
      </c>
      <c r="E76" s="9"/>
      <c r="F76" s="138">
        <f t="shared" si="1"/>
        <v>0.97766268369344589</v>
      </c>
      <c r="G76" s="136" t="str">
        <f t="shared" si="2"/>
        <v/>
      </c>
      <c r="H76" s="66"/>
      <c r="L76" s="66"/>
      <c r="M76" s="66"/>
    </row>
    <row r="77" spans="1:13" x14ac:dyDescent="0.25">
      <c r="A77" s="103" t="s">
        <v>477</v>
      </c>
      <c r="B77" s="10" t="s">
        <v>1</v>
      </c>
      <c r="C77" s="69">
        <f>SUM(C70:C76)</f>
        <v>11841.570283999999</v>
      </c>
      <c r="D77" s="69">
        <f>SUM(D70:D76)</f>
        <v>0</v>
      </c>
      <c r="E77" s="68"/>
      <c r="F77" s="138">
        <f>SUM(F70:F76)</f>
        <v>1</v>
      </c>
      <c r="G77" s="138">
        <f>SUM(G70:G76)</f>
        <v>0</v>
      </c>
      <c r="H77" s="66"/>
      <c r="L77" s="66"/>
      <c r="M77" s="66"/>
    </row>
    <row r="78" spans="1:13" hidden="1" outlineLevel="1" x14ac:dyDescent="0.25">
      <c r="A78" s="103" t="s">
        <v>478</v>
      </c>
      <c r="B78" s="83" t="s">
        <v>37</v>
      </c>
      <c r="C78" s="162">
        <v>0</v>
      </c>
      <c r="D78" s="127">
        <v>0</v>
      </c>
      <c r="E78" s="68"/>
      <c r="F78" s="136">
        <f>IF($C$77=0,"",IF(C78="[for completion]","",C78/$C$77))</f>
        <v>0</v>
      </c>
      <c r="G78" s="126"/>
      <c r="H78" s="66"/>
      <c r="L78" s="66"/>
      <c r="M78" s="66"/>
    </row>
    <row r="79" spans="1:13" hidden="1" outlineLevel="1" x14ac:dyDescent="0.25">
      <c r="A79" s="103" t="s">
        <v>479</v>
      </c>
      <c r="B79" s="83" t="s">
        <v>38</v>
      </c>
      <c r="C79" s="162">
        <v>1.42486</v>
      </c>
      <c r="D79" s="127" t="s">
        <v>181</v>
      </c>
      <c r="E79" s="68"/>
      <c r="F79" s="136">
        <f>IF($C$77=0,"",IF(C79="[for completion]","",C79/$C$77))</f>
        <v>1.2032694700340809E-4</v>
      </c>
      <c r="G79" s="126"/>
      <c r="H79" s="66"/>
      <c r="L79" s="66"/>
      <c r="M79" s="66"/>
    </row>
    <row r="80" spans="1:13" hidden="1" outlineLevel="1" x14ac:dyDescent="0.25">
      <c r="A80" s="103" t="s">
        <v>480</v>
      </c>
      <c r="B80" s="83" t="s">
        <v>39</v>
      </c>
      <c r="C80" s="162">
        <v>1.8405879999999999</v>
      </c>
      <c r="D80" s="127" t="s">
        <v>181</v>
      </c>
      <c r="E80" s="68"/>
      <c r="F80" s="136">
        <f>IF($C$77=0,"",IF(C80="[for completion]","",C80/$C$77))</f>
        <v>1.5543445302072405E-4</v>
      </c>
      <c r="G80" s="126"/>
      <c r="H80" s="66"/>
      <c r="L80" s="66"/>
      <c r="M80" s="66"/>
    </row>
    <row r="81" spans="1:13" hidden="1" outlineLevel="1" x14ac:dyDescent="0.25">
      <c r="A81" s="103" t="s">
        <v>481</v>
      </c>
      <c r="B81" s="83" t="s">
        <v>41</v>
      </c>
      <c r="C81" s="162">
        <v>3.6720030000000001</v>
      </c>
      <c r="D81" s="127" t="s">
        <v>181</v>
      </c>
      <c r="E81" s="68"/>
      <c r="F81" s="136">
        <f>IF($C$77=0,"",IF(C81="[for completion]","",C81/$C$77))</f>
        <v>3.1009426215723338E-4</v>
      </c>
      <c r="G81" s="126"/>
      <c r="H81" s="66"/>
      <c r="L81" s="66"/>
      <c r="M81" s="66"/>
    </row>
    <row r="82" spans="1:13" hidden="1" outlineLevel="1" x14ac:dyDescent="0.25">
      <c r="A82" s="103" t="s">
        <v>482</v>
      </c>
      <c r="B82" s="83" t="s">
        <v>42</v>
      </c>
      <c r="C82" s="162">
        <v>3.979365</v>
      </c>
      <c r="D82" s="127" t="s">
        <v>181</v>
      </c>
      <c r="E82" s="68"/>
      <c r="F82" s="136">
        <f>IF($C$77=0,"",IF(C82="[for completion]","",C82/$C$77))</f>
        <v>3.3605044808768372E-4</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7.7981999999999996</v>
      </c>
      <c r="D89" s="127"/>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c r="D93" s="126" t="s">
        <v>181</v>
      </c>
      <c r="E93" s="9"/>
      <c r="F93" s="136">
        <f t="shared" ref="F93:F99" si="3">IF($C$100=0,"",IF(C93="[for completion]","",C93/$C$100))</f>
        <v>0</v>
      </c>
      <c r="G93" s="136" t="str">
        <f t="shared" ref="G93:G99" si="4">IF($D$100=0,"",IF(D93="[for completion]","",D93/$D$100))</f>
        <v/>
      </c>
      <c r="H93" s="66"/>
      <c r="L93" s="66"/>
      <c r="M93" s="66"/>
    </row>
    <row r="94" spans="1:13" x14ac:dyDescent="0.25">
      <c r="A94" s="103" t="s">
        <v>491</v>
      </c>
      <c r="B94" s="9" t="s">
        <v>5</v>
      </c>
      <c r="C94" s="126"/>
      <c r="D94" s="126" t="s">
        <v>181</v>
      </c>
      <c r="E94" s="9"/>
      <c r="F94" s="136">
        <f t="shared" si="3"/>
        <v>0</v>
      </c>
      <c r="G94" s="136" t="str">
        <f t="shared" si="4"/>
        <v/>
      </c>
      <c r="H94" s="66"/>
      <c r="L94" s="66"/>
      <c r="M94" s="66"/>
    </row>
    <row r="95" spans="1:13" x14ac:dyDescent="0.25">
      <c r="A95" s="103" t="s">
        <v>492</v>
      </c>
      <c r="B95" s="9" t="s">
        <v>6</v>
      </c>
      <c r="C95" s="126"/>
      <c r="D95" s="126" t="s">
        <v>181</v>
      </c>
      <c r="E95" s="9"/>
      <c r="F95" s="136">
        <f t="shared" si="3"/>
        <v>0</v>
      </c>
      <c r="G95" s="136" t="str">
        <f t="shared" si="4"/>
        <v/>
      </c>
      <c r="H95" s="66"/>
      <c r="L95" s="66"/>
      <c r="M95" s="66"/>
    </row>
    <row r="96" spans="1:13" x14ac:dyDescent="0.25">
      <c r="A96" s="103" t="s">
        <v>493</v>
      </c>
      <c r="B96" s="9" t="s">
        <v>7</v>
      </c>
      <c r="C96" s="126"/>
      <c r="D96" s="126" t="s">
        <v>181</v>
      </c>
      <c r="E96" s="9"/>
      <c r="F96" s="136">
        <f t="shared" si="3"/>
        <v>0</v>
      </c>
      <c r="G96" s="136" t="str">
        <f t="shared" si="4"/>
        <v/>
      </c>
      <c r="H96" s="66"/>
      <c r="L96" s="66"/>
      <c r="M96" s="66"/>
    </row>
    <row r="97" spans="1:14" x14ac:dyDescent="0.25">
      <c r="A97" s="103" t="s">
        <v>494</v>
      </c>
      <c r="B97" s="9" t="s">
        <v>8</v>
      </c>
      <c r="C97" s="126"/>
      <c r="D97" s="126" t="s">
        <v>181</v>
      </c>
      <c r="E97" s="9"/>
      <c r="F97" s="136">
        <f t="shared" si="3"/>
        <v>0</v>
      </c>
      <c r="G97" s="136" t="str">
        <f t="shared" si="4"/>
        <v/>
      </c>
      <c r="H97" s="66"/>
      <c r="L97" s="66"/>
      <c r="M97" s="66"/>
    </row>
    <row r="98" spans="1:14" x14ac:dyDescent="0.25">
      <c r="A98" s="103" t="s">
        <v>495</v>
      </c>
      <c r="B98" s="9" t="s">
        <v>9</v>
      </c>
      <c r="C98" s="126">
        <v>9500</v>
      </c>
      <c r="D98" s="126" t="s">
        <v>181</v>
      </c>
      <c r="E98" s="9"/>
      <c r="F98" s="136">
        <f t="shared" si="3"/>
        <v>1</v>
      </c>
      <c r="G98" s="136" t="str">
        <f t="shared" si="4"/>
        <v/>
      </c>
      <c r="H98" s="66"/>
      <c r="L98" s="66"/>
      <c r="M98" s="66"/>
    </row>
    <row r="99" spans="1:14" x14ac:dyDescent="0.25">
      <c r="A99" s="103" t="s">
        <v>496</v>
      </c>
      <c r="B99" s="9" t="s">
        <v>10</v>
      </c>
      <c r="C99" s="126"/>
      <c r="D99" s="126" t="s">
        <v>181</v>
      </c>
      <c r="E99" s="9"/>
      <c r="F99" s="136">
        <f t="shared" si="3"/>
        <v>0</v>
      </c>
      <c r="G99" s="136" t="str">
        <f t="shared" si="4"/>
        <v/>
      </c>
      <c r="H99" s="66"/>
      <c r="L99" s="66"/>
      <c r="M99" s="66"/>
    </row>
    <row r="100" spans="1:14" x14ac:dyDescent="0.25">
      <c r="A100" s="103" t="s">
        <v>497</v>
      </c>
      <c r="B100" s="10" t="s">
        <v>1</v>
      </c>
      <c r="C100" s="69">
        <f>SUM(C93:C99)</f>
        <v>9500</v>
      </c>
      <c r="D100" s="69">
        <f>SUM(D93:D99)</f>
        <v>0</v>
      </c>
      <c r="E100" s="68"/>
      <c r="F100" s="138">
        <f>SUM(F93:F99)</f>
        <v>1</v>
      </c>
      <c r="G100" s="136">
        <f>SUM(G93:G99)</f>
        <v>0</v>
      </c>
      <c r="H100" s="66"/>
      <c r="L100" s="66"/>
      <c r="M100" s="66"/>
    </row>
    <row r="101" spans="1:14" hidden="1" outlineLevel="1" x14ac:dyDescent="0.25">
      <c r="A101" s="103" t="s">
        <v>498</v>
      </c>
      <c r="B101" s="83" t="s">
        <v>37</v>
      </c>
      <c r="C101" s="162">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c r="D102" s="126" t="s">
        <v>181</v>
      </c>
      <c r="E102" s="68"/>
      <c r="F102" s="136">
        <f>IF($C$100=0,"",IF(C102="[for completion]","",C102/$C$100))</f>
        <v>0</v>
      </c>
      <c r="G102" s="60" t="str">
        <f>IFERROR(IF($D$100=0,"",IF(D102="[for completion]","",D102/$D$100)),"ND2")</f>
        <v/>
      </c>
      <c r="H102" s="66"/>
      <c r="L102" s="66"/>
      <c r="M102" s="66"/>
    </row>
    <row r="103" spans="1:14" hidden="1" outlineLevel="1" x14ac:dyDescent="0.25">
      <c r="A103" s="103" t="s">
        <v>500</v>
      </c>
      <c r="B103" s="83" t="s">
        <v>39</v>
      </c>
      <c r="C103" s="69"/>
      <c r="D103" s="126" t="s">
        <v>181</v>
      </c>
      <c r="E103" s="68"/>
      <c r="F103" s="136">
        <f>IF($C$100=0,"",IF(C103="[for completion]","",C103/$C$100))</f>
        <v>0</v>
      </c>
      <c r="G103" s="60" t="str">
        <f>IFERROR(IF($D$100=0,"",IF(D103="[for completion]","",D103/$D$100)),"ND2")</f>
        <v/>
      </c>
      <c r="H103" s="66"/>
      <c r="L103" s="66"/>
      <c r="M103" s="66"/>
    </row>
    <row r="104" spans="1:14" hidden="1" outlineLevel="1" x14ac:dyDescent="0.25">
      <c r="A104" s="103" t="s">
        <v>501</v>
      </c>
      <c r="B104" s="83" t="s">
        <v>41</v>
      </c>
      <c r="C104" s="69"/>
      <c r="D104" s="126" t="s">
        <v>181</v>
      </c>
      <c r="E104" s="68"/>
      <c r="F104" s="136">
        <f>IF($C$100=0,"",IF(C104="[for completion]","",C104/$C$100))</f>
        <v>0</v>
      </c>
      <c r="G104" s="60" t="str">
        <f>IFERROR(IF($D$100=0,"",IF(D104="[for completion]","",D104/$D$100)),"ND2")</f>
        <v/>
      </c>
      <c r="H104" s="66"/>
      <c r="L104" s="66"/>
      <c r="M104" s="66"/>
    </row>
    <row r="105" spans="1:14" hidden="1" outlineLevel="1" x14ac:dyDescent="0.25">
      <c r="A105" s="103" t="s">
        <v>502</v>
      </c>
      <c r="B105" s="83" t="s">
        <v>42</v>
      </c>
      <c r="C105" s="69"/>
      <c r="D105" s="126" t="s">
        <v>181</v>
      </c>
      <c r="E105" s="68"/>
      <c r="F105" s="136">
        <f>IF($C$100=0,"",IF(C105="[for completion]","",C105/$C$100))</f>
        <v>0</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5" t="s">
        <v>79</v>
      </c>
      <c r="D111" s="154" t="s">
        <v>80</v>
      </c>
      <c r="E111" s="58"/>
      <c r="F111" s="74" t="s">
        <v>81</v>
      </c>
      <c r="G111" s="74" t="s">
        <v>82</v>
      </c>
      <c r="H111" s="66"/>
      <c r="L111" s="66"/>
      <c r="M111" s="66"/>
    </row>
    <row r="112" spans="1:14" s="2" customFormat="1" x14ac:dyDescent="0.25">
      <c r="A112" s="103" t="s">
        <v>508</v>
      </c>
      <c r="B112" s="68" t="s">
        <v>52</v>
      </c>
      <c r="C112" s="126">
        <v>11841.570299999999</v>
      </c>
      <c r="D112" s="126">
        <v>11841.570299999999</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11841.570299999999</v>
      </c>
      <c r="D127" s="126">
        <f>SUM(D112:D126)</f>
        <v>11841.570299999999</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9500</v>
      </c>
      <c r="D138" s="126">
        <v>9500</v>
      </c>
      <c r="E138" s="60"/>
      <c r="F138" s="136">
        <f t="shared" ref="F138:F152" si="9">IF($C$153=0,"",IF(C138="[for completion]","",C138/$C$153))</f>
        <v>1</v>
      </c>
      <c r="G138" s="136">
        <f t="shared" ref="G138:G152" si="10">IF($D$153=0,"",IF(D138="[for completion]","",D138/$D$153))</f>
        <v>1</v>
      </c>
      <c r="H138" s="66"/>
      <c r="I138" s="67"/>
      <c r="J138" s="67"/>
      <c r="K138" s="67"/>
      <c r="L138" s="66"/>
      <c r="M138" s="66"/>
      <c r="N138" s="66"/>
    </row>
    <row r="139" spans="1:14" s="2" customFormat="1" x14ac:dyDescent="0.25">
      <c r="A139" s="103" t="s">
        <v>534</v>
      </c>
      <c r="B139" s="68" t="s">
        <v>1561</v>
      </c>
      <c r="C139" s="126"/>
      <c r="D139" s="126"/>
      <c r="E139" s="60"/>
      <c r="F139" s="136">
        <f t="shared" si="9"/>
        <v>0</v>
      </c>
      <c r="G139" s="136">
        <f t="shared" si="10"/>
        <v>0</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c r="D141" s="126"/>
      <c r="E141" s="60"/>
      <c r="F141" s="136">
        <f t="shared" si="9"/>
        <v>0</v>
      </c>
      <c r="G141" s="136">
        <f t="shared" si="10"/>
        <v>0</v>
      </c>
      <c r="H141" s="66"/>
      <c r="I141" s="67"/>
      <c r="J141" s="67"/>
      <c r="K141" s="67"/>
      <c r="L141" s="66"/>
      <c r="M141" s="66"/>
      <c r="N141" s="66"/>
    </row>
    <row r="142" spans="1:14" s="2" customFormat="1" x14ac:dyDescent="0.25">
      <c r="A142" s="103" t="s">
        <v>537</v>
      </c>
      <c r="B142" s="68" t="s">
        <v>1563</v>
      </c>
      <c r="C142" s="126"/>
      <c r="D142" s="126"/>
      <c r="E142" s="60"/>
      <c r="F142" s="136">
        <f t="shared" si="9"/>
        <v>0</v>
      </c>
      <c r="G142" s="136">
        <f t="shared" si="10"/>
        <v>0</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9500</v>
      </c>
      <c r="D153" s="126">
        <f>SUM(D138:D152)</f>
        <v>9500</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4925</v>
      </c>
      <c r="D164" s="126">
        <v>4925</v>
      </c>
      <c r="E164" s="11"/>
      <c r="F164" s="11">
        <f>IF($C$167=0,"",IF(C164="[for completion]","",C164/$C$167))</f>
        <v>0.51842105263157889</v>
      </c>
      <c r="G164" s="11">
        <f>IF($D$164=0,"",IF(D164="[for completion]","",D164/$D$167))</f>
        <v>0.51842105263157889</v>
      </c>
      <c r="H164" s="66"/>
      <c r="L164" s="66"/>
      <c r="M164" s="66"/>
    </row>
    <row r="165" spans="1:13" x14ac:dyDescent="0.25">
      <c r="A165" s="103" t="s">
        <v>559</v>
      </c>
      <c r="B165" s="66" t="s">
        <v>16</v>
      </c>
      <c r="C165" s="126">
        <v>4575</v>
      </c>
      <c r="D165" s="126">
        <v>4575</v>
      </c>
      <c r="E165" s="11"/>
      <c r="F165" s="11">
        <f>IF($C$167=0,"",IF(C165="[for completion]","",C165/$C$167))</f>
        <v>0.48157894736842105</v>
      </c>
      <c r="G165" s="11">
        <f>IF($D$164=0,"",IF(D165="[for completion]","",D165/$D$167))</f>
        <v>0.48157894736842105</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9500</v>
      </c>
      <c r="D167" s="134">
        <f>SUM(D164:D166)</f>
        <v>9500</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c r="D174" s="56"/>
      <c r="E174" s="4"/>
      <c r="F174" s="136" t="str">
        <f>IF($C$179=0,"",IF(C174="[for completion]","",C174/$C$179))</f>
        <v/>
      </c>
      <c r="G174" s="60"/>
      <c r="H174" s="66"/>
      <c r="I174" s="103"/>
      <c r="J174" s="103"/>
      <c r="K174" s="103"/>
      <c r="L174" s="66"/>
      <c r="M174" s="66"/>
    </row>
    <row r="175" spans="1:13" ht="30" x14ac:dyDescent="0.25">
      <c r="A175" s="103" t="s">
        <v>568</v>
      </c>
      <c r="B175" s="99" t="s">
        <v>1504</v>
      </c>
      <c r="C175" s="126"/>
      <c r="E175" s="62"/>
      <c r="F175" s="136" t="str">
        <f>IF($C$179=0,"",IF(C175="[for completion]","",C175/$C$179))</f>
        <v/>
      </c>
      <c r="G175" s="60"/>
      <c r="H175" s="66"/>
      <c r="L175" s="66"/>
      <c r="M175" s="66"/>
    </row>
    <row r="176" spans="1:13" x14ac:dyDescent="0.25">
      <c r="A176" s="103" t="s">
        <v>569</v>
      </c>
      <c r="B176" s="68" t="s">
        <v>189</v>
      </c>
      <c r="C176" s="126"/>
      <c r="E176" s="62"/>
      <c r="F176" s="136" t="str">
        <f>IF($C$179=0,"",IF(C176="[for completion]","",C176/$C$179))</f>
        <v/>
      </c>
      <c r="G176" s="60"/>
      <c r="H176" s="66"/>
      <c r="L176" s="66"/>
      <c r="M176" s="66"/>
    </row>
    <row r="177" spans="1:13" x14ac:dyDescent="0.25">
      <c r="A177" s="103" t="s">
        <v>570</v>
      </c>
      <c r="B177" s="68" t="s">
        <v>128</v>
      </c>
      <c r="C177" s="126"/>
      <c r="E177" s="62"/>
      <c r="F177" s="136" t="str">
        <f>IF($C$179=0,"",IF(C177="[for completion]","",C177/$C$179))</f>
        <v/>
      </c>
      <c r="G177" s="60"/>
      <c r="H177" s="66"/>
      <c r="L177" s="66"/>
      <c r="M177" s="66"/>
    </row>
    <row r="178" spans="1:13" x14ac:dyDescent="0.25">
      <c r="A178" s="103" t="s">
        <v>571</v>
      </c>
      <c r="B178" s="68" t="s">
        <v>2</v>
      </c>
      <c r="C178" s="126"/>
      <c r="E178" s="62"/>
      <c r="F178" s="136" t="str">
        <f>IF($C$179=0,"",IF(C178="[for completion]","",C178/$C$179))</f>
        <v/>
      </c>
      <c r="G178" s="60"/>
      <c r="H178" s="66"/>
      <c r="L178" s="66"/>
      <c r="M178" s="66"/>
    </row>
    <row r="179" spans="1:13" x14ac:dyDescent="0.25">
      <c r="A179" s="103" t="s">
        <v>572</v>
      </c>
      <c r="B179" s="10" t="s">
        <v>1</v>
      </c>
      <c r="C179" s="126">
        <f>SUM(C174:C178)</f>
        <v>0</v>
      </c>
      <c r="E179" s="62"/>
      <c r="F179" s="138">
        <f>SUM(F174:F178)</f>
        <v>0</v>
      </c>
      <c r="G179" s="60"/>
      <c r="H179" s="66"/>
      <c r="L179" s="66"/>
      <c r="M179" s="66"/>
    </row>
    <row r="180" spans="1:13" hidden="1" outlineLevel="1" x14ac:dyDescent="0.25">
      <c r="A180" s="103" t="s">
        <v>573</v>
      </c>
      <c r="B180" s="86" t="s">
        <v>190</v>
      </c>
      <c r="C180" s="127"/>
      <c r="E180" s="62"/>
      <c r="F180" s="60" t="str">
        <f t="shared" ref="F180:F187" si="13">IF($C$179=0,"",IF(C180="[for completion]","",C180/$C$179))</f>
        <v/>
      </c>
      <c r="G180" s="60"/>
      <c r="H180" s="66"/>
      <c r="L180" s="66"/>
      <c r="M180" s="66"/>
    </row>
    <row r="181" spans="1:13" s="86" customFormat="1" ht="30" hidden="1" outlineLevel="1" x14ac:dyDescent="0.25">
      <c r="A181" s="103" t="s">
        <v>574</v>
      </c>
      <c r="B181" s="86" t="s">
        <v>210</v>
      </c>
      <c r="C181" s="127"/>
      <c r="F181" s="60" t="str">
        <f t="shared" si="13"/>
        <v/>
      </c>
    </row>
    <row r="182" spans="1:13" ht="30" hidden="1" outlineLevel="1" x14ac:dyDescent="0.25">
      <c r="A182" s="103" t="s">
        <v>575</v>
      </c>
      <c r="B182" s="86" t="s">
        <v>211</v>
      </c>
      <c r="C182" s="127"/>
      <c r="E182" s="62"/>
      <c r="F182" s="60" t="str">
        <f t="shared" si="13"/>
        <v/>
      </c>
      <c r="G182" s="60"/>
      <c r="H182" s="66"/>
      <c r="L182" s="66"/>
      <c r="M182" s="66"/>
    </row>
    <row r="183" spans="1:13" hidden="1" outlineLevel="1" x14ac:dyDescent="0.25">
      <c r="A183" s="103" t="s">
        <v>576</v>
      </c>
      <c r="B183" s="86" t="s">
        <v>191</v>
      </c>
      <c r="C183" s="127"/>
      <c r="E183" s="62"/>
      <c r="F183" s="60" t="str">
        <f t="shared" si="13"/>
        <v/>
      </c>
      <c r="G183" s="60"/>
      <c r="H183" s="66"/>
      <c r="L183" s="66"/>
      <c r="M183" s="66"/>
    </row>
    <row r="184" spans="1:13" s="86" customFormat="1" hidden="1" outlineLevel="1" x14ac:dyDescent="0.25">
      <c r="A184" s="103" t="s">
        <v>577</v>
      </c>
      <c r="B184" s="86" t="s">
        <v>212</v>
      </c>
      <c r="C184" s="127"/>
      <c r="F184" s="60" t="str">
        <f t="shared" si="13"/>
        <v/>
      </c>
    </row>
    <row r="185" spans="1:13" hidden="1" outlineLevel="1" x14ac:dyDescent="0.25">
      <c r="A185" s="103" t="s">
        <v>578</v>
      </c>
      <c r="B185" s="86" t="s">
        <v>213</v>
      </c>
      <c r="C185" s="127"/>
      <c r="E185" s="62"/>
      <c r="F185" s="60" t="str">
        <f t="shared" si="13"/>
        <v/>
      </c>
      <c r="G185" s="60"/>
      <c r="H185" s="66"/>
      <c r="L185" s="66"/>
      <c r="M185" s="66"/>
    </row>
    <row r="186" spans="1:13" hidden="1" outlineLevel="1" x14ac:dyDescent="0.25">
      <c r="A186" s="103" t="s">
        <v>579</v>
      </c>
      <c r="B186" s="86" t="s">
        <v>184</v>
      </c>
      <c r="C186" s="127"/>
      <c r="E186" s="62"/>
      <c r="F186" s="60" t="str">
        <f t="shared" si="13"/>
        <v/>
      </c>
      <c r="G186" s="60"/>
      <c r="H186" s="66"/>
      <c r="L186" s="66"/>
      <c r="M186" s="66"/>
    </row>
    <row r="187" spans="1:13" hidden="1" outlineLevel="1" x14ac:dyDescent="0.25">
      <c r="A187" s="103" t="s">
        <v>580</v>
      </c>
      <c r="B187" s="86" t="s">
        <v>185</v>
      </c>
      <c r="C187" s="127"/>
      <c r="E187" s="62"/>
      <c r="F187" s="60" t="str">
        <f t="shared" si="13"/>
        <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c r="E193" s="69"/>
      <c r="F193" s="136" t="str">
        <f t="shared" ref="F193:F207" si="14">IF($C$208=0,"",IF(C193="[for completion]","",C193/$C$208))</f>
        <v/>
      </c>
      <c r="G193" s="60"/>
      <c r="H193" s="66"/>
      <c r="L193" s="66"/>
      <c r="M193" s="66"/>
    </row>
    <row r="194" spans="1:13" x14ac:dyDescent="0.25">
      <c r="A194" s="103" t="s">
        <v>586</v>
      </c>
      <c r="B194" s="68" t="s">
        <v>86</v>
      </c>
      <c r="C194" s="126"/>
      <c r="E194" s="62"/>
      <c r="F194" s="136" t="str">
        <f t="shared" si="14"/>
        <v/>
      </c>
      <c r="G194" s="62"/>
      <c r="H194" s="66"/>
      <c r="L194" s="66"/>
      <c r="M194" s="66"/>
    </row>
    <row r="195" spans="1:13" x14ac:dyDescent="0.25">
      <c r="A195" s="103" t="s">
        <v>587</v>
      </c>
      <c r="B195" s="68" t="s">
        <v>122</v>
      </c>
      <c r="C195" s="126"/>
      <c r="E195" s="62"/>
      <c r="F195" s="136" t="str">
        <f t="shared" si="14"/>
        <v/>
      </c>
      <c r="G195" s="62"/>
      <c r="H195" s="66"/>
      <c r="L195" s="66"/>
      <c r="M195" s="66"/>
    </row>
    <row r="196" spans="1:13" x14ac:dyDescent="0.25">
      <c r="A196" s="103" t="s">
        <v>588</v>
      </c>
      <c r="B196" s="68" t="s">
        <v>111</v>
      </c>
      <c r="C196" s="126"/>
      <c r="E196" s="62"/>
      <c r="F196" s="136" t="str">
        <f t="shared" si="14"/>
        <v/>
      </c>
      <c r="G196" s="62"/>
      <c r="H196" s="66"/>
      <c r="L196" s="66"/>
      <c r="M196" s="66"/>
    </row>
    <row r="197" spans="1:13" x14ac:dyDescent="0.25">
      <c r="A197" s="103" t="s">
        <v>589</v>
      </c>
      <c r="B197" s="68" t="s">
        <v>115</v>
      </c>
      <c r="C197" s="126"/>
      <c r="E197" s="62"/>
      <c r="F197" s="136" t="str">
        <f t="shared" si="14"/>
        <v/>
      </c>
      <c r="G197" s="62"/>
      <c r="H197" s="66"/>
      <c r="L197" s="66"/>
      <c r="M197" s="66"/>
    </row>
    <row r="198" spans="1:13" x14ac:dyDescent="0.25">
      <c r="A198" s="103" t="s">
        <v>590</v>
      </c>
      <c r="B198" s="68" t="s">
        <v>116</v>
      </c>
      <c r="C198" s="126"/>
      <c r="E198" s="62"/>
      <c r="F198" s="136" t="str">
        <f t="shared" si="14"/>
        <v/>
      </c>
      <c r="G198" s="62"/>
      <c r="H198" s="66"/>
      <c r="L198" s="66"/>
      <c r="M198" s="66"/>
    </row>
    <row r="199" spans="1:13" x14ac:dyDescent="0.25">
      <c r="A199" s="103" t="s">
        <v>591</v>
      </c>
      <c r="B199" s="68" t="s">
        <v>135</v>
      </c>
      <c r="C199" s="126"/>
      <c r="E199" s="62"/>
      <c r="F199" s="136" t="str">
        <f t="shared" si="14"/>
        <v/>
      </c>
      <c r="G199" s="62"/>
      <c r="H199" s="66"/>
      <c r="L199" s="66"/>
      <c r="M199" s="66"/>
    </row>
    <row r="200" spans="1:13" x14ac:dyDescent="0.25">
      <c r="A200" s="103" t="s">
        <v>592</v>
      </c>
      <c r="B200" s="68" t="s">
        <v>117</v>
      </c>
      <c r="C200" s="126"/>
      <c r="E200" s="62"/>
      <c r="F200" s="136" t="str">
        <f t="shared" si="14"/>
        <v/>
      </c>
      <c r="G200" s="62"/>
      <c r="H200" s="66"/>
      <c r="L200" s="66"/>
      <c r="M200" s="66"/>
    </row>
    <row r="201" spans="1:13" x14ac:dyDescent="0.25">
      <c r="A201" s="103" t="s">
        <v>593</v>
      </c>
      <c r="B201" s="68" t="s">
        <v>118</v>
      </c>
      <c r="C201" s="126"/>
      <c r="E201" s="62"/>
      <c r="F201" s="136" t="str">
        <f t="shared" si="14"/>
        <v/>
      </c>
      <c r="G201" s="62"/>
      <c r="H201" s="66"/>
      <c r="L201" s="66"/>
      <c r="M201" s="66"/>
    </row>
    <row r="202" spans="1:13" x14ac:dyDescent="0.25">
      <c r="A202" s="103" t="s">
        <v>594</v>
      </c>
      <c r="B202" s="68" t="s">
        <v>119</v>
      </c>
      <c r="C202" s="126"/>
      <c r="E202" s="62"/>
      <c r="F202" s="136" t="str">
        <f t="shared" si="14"/>
        <v/>
      </c>
      <c r="G202" s="62"/>
      <c r="H202" s="66"/>
      <c r="L202" s="66"/>
      <c r="M202" s="66"/>
    </row>
    <row r="203" spans="1:13" x14ac:dyDescent="0.25">
      <c r="A203" s="103" t="s">
        <v>595</v>
      </c>
      <c r="B203" s="68" t="s">
        <v>120</v>
      </c>
      <c r="C203" s="126"/>
      <c r="E203" s="62"/>
      <c r="F203" s="136" t="str">
        <f t="shared" si="14"/>
        <v/>
      </c>
      <c r="G203" s="62"/>
      <c r="H203" s="66"/>
      <c r="L203" s="66"/>
      <c r="M203" s="66"/>
    </row>
    <row r="204" spans="1:13" x14ac:dyDescent="0.25">
      <c r="A204" s="103" t="s">
        <v>596</v>
      </c>
      <c r="B204" s="68" t="s">
        <v>123</v>
      </c>
      <c r="C204" s="126"/>
      <c r="E204" s="62"/>
      <c r="F204" s="136" t="str">
        <f t="shared" si="14"/>
        <v/>
      </c>
      <c r="G204" s="62"/>
      <c r="H204" s="66"/>
      <c r="L204" s="66"/>
      <c r="M204" s="66"/>
    </row>
    <row r="205" spans="1:13" x14ac:dyDescent="0.25">
      <c r="A205" s="103" t="s">
        <v>597</v>
      </c>
      <c r="B205" s="68" t="s">
        <v>121</v>
      </c>
      <c r="C205" s="126"/>
      <c r="E205" s="62"/>
      <c r="F205" s="136" t="str">
        <f t="shared" si="14"/>
        <v/>
      </c>
      <c r="G205" s="62"/>
      <c r="H205" s="66"/>
      <c r="L205" s="66"/>
      <c r="M205" s="66"/>
    </row>
    <row r="206" spans="1:13" x14ac:dyDescent="0.25">
      <c r="A206" s="103" t="s">
        <v>598</v>
      </c>
      <c r="B206" s="68" t="s">
        <v>2</v>
      </c>
      <c r="C206" s="126"/>
      <c r="E206" s="62"/>
      <c r="F206" s="136" t="str">
        <f t="shared" si="14"/>
        <v/>
      </c>
      <c r="G206" s="62"/>
      <c r="H206" s="66"/>
      <c r="L206" s="66"/>
      <c r="M206" s="66"/>
    </row>
    <row r="207" spans="1:13" x14ac:dyDescent="0.25">
      <c r="A207" s="103" t="s">
        <v>599</v>
      </c>
      <c r="B207" s="70" t="s">
        <v>192</v>
      </c>
      <c r="C207" s="126">
        <f>SUM(C194:C196)</f>
        <v>0</v>
      </c>
      <c r="E207" s="62"/>
      <c r="F207" s="136" t="str">
        <f t="shared" si="14"/>
        <v/>
      </c>
      <c r="G207" s="62"/>
      <c r="H207" s="66"/>
      <c r="L207" s="66"/>
      <c r="M207" s="66"/>
    </row>
    <row r="208" spans="1:13" x14ac:dyDescent="0.25">
      <c r="A208" s="103" t="s">
        <v>600</v>
      </c>
      <c r="B208" s="10" t="s">
        <v>1</v>
      </c>
      <c r="C208" s="134">
        <f>SUM(C193:C206)</f>
        <v>0</v>
      </c>
      <c r="D208" s="68"/>
      <c r="E208" s="62"/>
      <c r="F208" s="138">
        <f>SUM(F193:F206)</f>
        <v>0</v>
      </c>
      <c r="G208" s="62"/>
      <c r="H208" s="66"/>
      <c r="L208" s="66"/>
      <c r="M208" s="66"/>
    </row>
    <row r="209" spans="1:13" hidden="1" outlineLevel="1" x14ac:dyDescent="0.25">
      <c r="A209" s="103" t="s">
        <v>601</v>
      </c>
      <c r="B209" s="85" t="s">
        <v>149</v>
      </c>
      <c r="C209" s="127"/>
      <c r="D209" s="127"/>
      <c r="E209" s="62"/>
      <c r="F209" s="60" t="str">
        <f t="shared" ref="F209:F215" si="15">IF($C$208=0,"",IF(C209="[for completion]","",C209/$C$208))</f>
        <v/>
      </c>
      <c r="G209" s="62"/>
      <c r="H209" s="66"/>
      <c r="L209" s="66"/>
      <c r="M209" s="66"/>
    </row>
    <row r="210" spans="1:13" hidden="1" outlineLevel="1" x14ac:dyDescent="0.25">
      <c r="A210" s="103" t="s">
        <v>602</v>
      </c>
      <c r="B210" s="85" t="s">
        <v>149</v>
      </c>
      <c r="C210" s="127"/>
      <c r="D210" s="127"/>
      <c r="E210" s="62"/>
      <c r="F210" s="60" t="str">
        <f t="shared" si="15"/>
        <v/>
      </c>
      <c r="G210" s="62"/>
      <c r="H210" s="66"/>
      <c r="L210" s="66"/>
      <c r="M210" s="66"/>
    </row>
    <row r="211" spans="1:13" hidden="1" outlineLevel="1" x14ac:dyDescent="0.25">
      <c r="A211" s="103" t="s">
        <v>603</v>
      </c>
      <c r="B211" s="85" t="s">
        <v>149</v>
      </c>
      <c r="C211" s="127"/>
      <c r="D211" s="127"/>
      <c r="E211" s="62"/>
      <c r="F211" s="60" t="str">
        <f t="shared" si="15"/>
        <v/>
      </c>
      <c r="G211" s="62"/>
      <c r="H211" s="66"/>
      <c r="L211" s="66"/>
      <c r="M211" s="66"/>
    </row>
    <row r="212" spans="1:13" hidden="1" outlineLevel="1" x14ac:dyDescent="0.25">
      <c r="A212" s="103" t="s">
        <v>604</v>
      </c>
      <c r="B212" s="85" t="s">
        <v>149</v>
      </c>
      <c r="C212" s="127"/>
      <c r="D212" s="127"/>
      <c r="E212" s="62"/>
      <c r="F212" s="60" t="str">
        <f t="shared" si="15"/>
        <v/>
      </c>
      <c r="G212" s="62"/>
      <c r="H212" s="66"/>
      <c r="L212" s="66"/>
      <c r="M212" s="66"/>
    </row>
    <row r="213" spans="1:13" hidden="1" outlineLevel="1" x14ac:dyDescent="0.25">
      <c r="A213" s="103" t="s">
        <v>605</v>
      </c>
      <c r="B213" s="85" t="s">
        <v>149</v>
      </c>
      <c r="C213" s="127"/>
      <c r="D213" s="127"/>
      <c r="E213" s="62"/>
      <c r="F213" s="60" t="str">
        <f t="shared" si="15"/>
        <v/>
      </c>
      <c r="G213" s="62"/>
      <c r="H213" s="66"/>
      <c r="L213" s="66"/>
      <c r="M213" s="66"/>
    </row>
    <row r="214" spans="1:13" hidden="1" outlineLevel="1" x14ac:dyDescent="0.25">
      <c r="A214" s="103" t="s">
        <v>606</v>
      </c>
      <c r="B214" s="85" t="s">
        <v>149</v>
      </c>
      <c r="C214" s="127"/>
      <c r="D214" s="127"/>
      <c r="E214" s="62"/>
      <c r="F214" s="60" t="str">
        <f t="shared" si="15"/>
        <v/>
      </c>
      <c r="G214" s="62"/>
      <c r="H214" s="66"/>
      <c r="L214" s="66"/>
      <c r="M214" s="66"/>
    </row>
    <row r="215" spans="1:13" hidden="1" outlineLevel="1" x14ac:dyDescent="0.25">
      <c r="A215" s="103" t="s">
        <v>607</v>
      </c>
      <c r="B215" s="85" t="s">
        <v>149</v>
      </c>
      <c r="C215" s="127"/>
      <c r="D215" s="127"/>
      <c r="E215" s="62"/>
      <c r="F215" s="60" t="str">
        <f t="shared" si="15"/>
        <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59">
        <v>38</v>
      </c>
      <c r="D288" s="158"/>
      <c r="E288" s="158"/>
      <c r="F288" s="158"/>
      <c r="G288" s="72"/>
      <c r="H288" s="66"/>
      <c r="I288" s="63"/>
      <c r="J288" s="80"/>
      <c r="L288" s="72"/>
      <c r="M288" s="72"/>
      <c r="N288" s="72"/>
    </row>
    <row r="289" spans="1:14" x14ac:dyDescent="0.25">
      <c r="A289" s="103" t="s">
        <v>675</v>
      </c>
      <c r="B289" s="63" t="s">
        <v>63</v>
      </c>
      <c r="C289" s="159">
        <v>39</v>
      </c>
      <c r="D289" s="157"/>
      <c r="E289" s="158"/>
      <c r="F289" s="158"/>
      <c r="H289" s="66"/>
      <c r="I289" s="63"/>
      <c r="J289" s="80"/>
      <c r="L289" s="72"/>
      <c r="M289" s="72"/>
    </row>
    <row r="290" spans="1:14" x14ac:dyDescent="0.25">
      <c r="A290" s="103" t="s">
        <v>676</v>
      </c>
      <c r="B290" s="63" t="s">
        <v>43</v>
      </c>
      <c r="C290" s="159" t="s">
        <v>1541</v>
      </c>
      <c r="D290" s="159" t="s">
        <v>1542</v>
      </c>
      <c r="E290" s="160"/>
      <c r="F290" s="158"/>
      <c r="G290" s="44"/>
      <c r="H290" s="66"/>
      <c r="I290" s="63"/>
      <c r="J290" s="80"/>
      <c r="K290" s="80"/>
      <c r="L290" s="44"/>
      <c r="M290" s="72"/>
      <c r="N290" s="44"/>
    </row>
    <row r="291" spans="1:14" x14ac:dyDescent="0.25">
      <c r="A291" s="103" t="s">
        <v>677</v>
      </c>
      <c r="B291" s="63" t="s">
        <v>64</v>
      </c>
      <c r="C291" s="159">
        <v>52</v>
      </c>
      <c r="D291" s="157"/>
      <c r="E291" s="157"/>
      <c r="F291" s="157"/>
      <c r="H291" s="66"/>
      <c r="I291" s="63"/>
      <c r="J291" s="80"/>
    </row>
    <row r="292" spans="1:14" x14ac:dyDescent="0.25">
      <c r="A292" s="103" t="s">
        <v>678</v>
      </c>
      <c r="B292" s="63" t="s">
        <v>65</v>
      </c>
      <c r="C292" s="161" t="s">
        <v>1543</v>
      </c>
      <c r="D292" s="159" t="s">
        <v>1544</v>
      </c>
      <c r="E292" s="160"/>
      <c r="F292" s="159" t="s">
        <v>1545</v>
      </c>
      <c r="G292" s="44"/>
      <c r="H292" s="66"/>
      <c r="I292" s="63"/>
      <c r="J292" s="81"/>
      <c r="K292" s="80"/>
      <c r="L292" s="44"/>
      <c r="N292" s="44"/>
    </row>
    <row r="293" spans="1:14" x14ac:dyDescent="0.25">
      <c r="A293" s="103" t="s">
        <v>679</v>
      </c>
      <c r="B293" s="63" t="s">
        <v>277</v>
      </c>
      <c r="C293" s="159" t="s">
        <v>1546</v>
      </c>
      <c r="D293" s="159">
        <v>228</v>
      </c>
      <c r="E293" s="157"/>
      <c r="F293" s="159" t="s">
        <v>1547</v>
      </c>
      <c r="H293" s="66"/>
      <c r="I293" s="63"/>
      <c r="M293" s="44"/>
    </row>
    <row r="294" spans="1:14" x14ac:dyDescent="0.25">
      <c r="A294" s="103" t="s">
        <v>680</v>
      </c>
      <c r="B294" s="63" t="s">
        <v>278</v>
      </c>
      <c r="C294" s="159">
        <v>111</v>
      </c>
      <c r="D294" s="157"/>
      <c r="E294" s="157"/>
      <c r="F294" s="160"/>
      <c r="H294" s="66"/>
      <c r="I294" s="63"/>
      <c r="J294" s="80"/>
      <c r="M294" s="44"/>
    </row>
    <row r="295" spans="1:14" x14ac:dyDescent="0.25">
      <c r="A295" s="103" t="s">
        <v>681</v>
      </c>
      <c r="B295" s="63" t="s">
        <v>66</v>
      </c>
      <c r="C295" s="159">
        <v>163</v>
      </c>
      <c r="D295" s="157"/>
      <c r="E295" s="160"/>
      <c r="F295" s="160"/>
      <c r="H295" s="66"/>
      <c r="I295" s="63"/>
      <c r="J295" s="80"/>
      <c r="L295" s="44"/>
      <c r="M295" s="44"/>
    </row>
    <row r="296" spans="1:14" x14ac:dyDescent="0.25">
      <c r="A296" s="103" t="s">
        <v>682</v>
      </c>
      <c r="B296" s="63" t="s">
        <v>67</v>
      </c>
      <c r="C296" s="159">
        <v>137</v>
      </c>
      <c r="D296" s="157"/>
      <c r="E296" s="160"/>
      <c r="F296" s="160"/>
      <c r="H296" s="66"/>
      <c r="I296" s="63"/>
      <c r="J296" s="80"/>
      <c r="L296" s="44"/>
      <c r="M296" s="44"/>
    </row>
    <row r="297" spans="1:14" ht="30" x14ac:dyDescent="0.25">
      <c r="A297" s="103" t="s">
        <v>683</v>
      </c>
      <c r="B297" s="67" t="s">
        <v>221</v>
      </c>
      <c r="C297" s="159" t="s">
        <v>1548</v>
      </c>
      <c r="D297" s="157"/>
      <c r="E297" s="160"/>
      <c r="F297" s="157"/>
      <c r="H297" s="66"/>
      <c r="J297" s="80"/>
      <c r="L297" s="44"/>
    </row>
    <row r="298" spans="1:14" x14ac:dyDescent="0.25">
      <c r="A298" s="103" t="s">
        <v>684</v>
      </c>
      <c r="B298" s="63" t="s">
        <v>68</v>
      </c>
      <c r="C298" s="159">
        <v>65</v>
      </c>
      <c r="D298" s="157"/>
      <c r="E298" s="160"/>
      <c r="F298" s="157"/>
      <c r="H298" s="66"/>
      <c r="I298" s="63"/>
      <c r="J298" s="80"/>
      <c r="L298" s="44"/>
    </row>
    <row r="299" spans="1:14" x14ac:dyDescent="0.25">
      <c r="A299" s="103" t="s">
        <v>685</v>
      </c>
      <c r="B299" s="63" t="s">
        <v>69</v>
      </c>
      <c r="C299" s="159">
        <v>88</v>
      </c>
      <c r="D299" s="157"/>
      <c r="E299" s="160"/>
      <c r="F299" s="157"/>
      <c r="H299" s="66"/>
      <c r="I299" s="63"/>
      <c r="J299" s="80"/>
      <c r="L299" s="44"/>
    </row>
    <row r="300" spans="1:14" x14ac:dyDescent="0.25">
      <c r="A300" s="103" t="s">
        <v>686</v>
      </c>
      <c r="B300" s="63" t="s">
        <v>44</v>
      </c>
      <c r="C300" s="159" t="s">
        <v>1549</v>
      </c>
      <c r="D300" s="159" t="s">
        <v>1550</v>
      </c>
      <c r="E300" s="160"/>
      <c r="F300" s="157"/>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1555</v>
      </c>
      <c r="H339" s="66"/>
    </row>
    <row r="340" spans="1:8" outlineLevel="1" x14ac:dyDescent="0.25">
      <c r="A340" s="103" t="s">
        <v>723</v>
      </c>
      <c r="B340" s="104" t="s">
        <v>1583</v>
      </c>
      <c r="C340" s="67" t="s">
        <v>1584</v>
      </c>
      <c r="H340" s="66"/>
    </row>
    <row r="341" spans="1:8" outlineLevel="1" x14ac:dyDescent="0.25">
      <c r="A341" s="103" t="s">
        <v>724</v>
      </c>
      <c r="B341" s="104" t="s">
        <v>1585</v>
      </c>
      <c r="C341" s="67" t="s">
        <v>1586</v>
      </c>
      <c r="H341" s="66"/>
    </row>
    <row r="342" spans="1:8" outlineLevel="1" x14ac:dyDescent="0.25">
      <c r="A342" s="103" t="s">
        <v>725</v>
      </c>
      <c r="B342" s="104" t="s">
        <v>1587</v>
      </c>
      <c r="C342" s="67" t="s">
        <v>1588</v>
      </c>
      <c r="H342" s="66"/>
    </row>
    <row r="343" spans="1:8" outlineLevel="1" x14ac:dyDescent="0.25">
      <c r="A343" s="103" t="s">
        <v>726</v>
      </c>
      <c r="B343" s="104" t="s">
        <v>1589</v>
      </c>
      <c r="C343" s="67" t="s">
        <v>1590</v>
      </c>
      <c r="H343" s="66"/>
    </row>
    <row r="344" spans="1:8" outlineLevel="1" x14ac:dyDescent="0.25">
      <c r="A344" s="103" t="s">
        <v>727</v>
      </c>
      <c r="B344" s="104" t="s">
        <v>1587</v>
      </c>
      <c r="C344" s="67" t="s">
        <v>1591</v>
      </c>
      <c r="H344" s="66"/>
    </row>
    <row r="345" spans="1:8" outlineLevel="1" x14ac:dyDescent="0.25">
      <c r="A345" s="103" t="s">
        <v>728</v>
      </c>
      <c r="B345" s="104" t="s">
        <v>1587</v>
      </c>
      <c r="C345" s="67" t="s">
        <v>1592</v>
      </c>
      <c r="H345" s="66"/>
    </row>
    <row r="346" spans="1:8" outlineLevel="1" x14ac:dyDescent="0.25">
      <c r="A346" s="103" t="s">
        <v>729</v>
      </c>
      <c r="B346" s="104" t="s">
        <v>1593</v>
      </c>
      <c r="C346" s="67" t="s">
        <v>1594</v>
      </c>
      <c r="H346" s="66"/>
    </row>
    <row r="347" spans="1:8" outlineLevel="1" x14ac:dyDescent="0.25">
      <c r="A347" s="103" t="s">
        <v>730</v>
      </c>
      <c r="B347" s="104" t="s">
        <v>1595</v>
      </c>
      <c r="C347" s="67" t="s">
        <v>1596</v>
      </c>
      <c r="H347" s="66"/>
    </row>
    <row r="348" spans="1:8" outlineLevel="1" x14ac:dyDescent="0.25">
      <c r="A348" s="103" t="s">
        <v>731</v>
      </c>
      <c r="B348" s="104" t="s">
        <v>1597</v>
      </c>
      <c r="C348" s="67" t="s">
        <v>1598</v>
      </c>
      <c r="H348" s="66"/>
    </row>
    <row r="349" spans="1:8" ht="30" outlineLevel="1" x14ac:dyDescent="0.25">
      <c r="A349" s="103" t="s">
        <v>732</v>
      </c>
      <c r="B349" s="104" t="s">
        <v>1599</v>
      </c>
      <c r="C349" s="67" t="s">
        <v>1600</v>
      </c>
      <c r="H349" s="66"/>
    </row>
    <row r="350" spans="1:8" outlineLevel="1" x14ac:dyDescent="0.25">
      <c r="A350" s="103" t="s">
        <v>733</v>
      </c>
      <c r="B350" s="104" t="s">
        <v>1601</v>
      </c>
      <c r="C350" s="67" t="s">
        <v>1555</v>
      </c>
      <c r="H350" s="66"/>
    </row>
    <row r="351" spans="1:8" outlineLevel="1" x14ac:dyDescent="0.25">
      <c r="A351" s="103" t="s">
        <v>734</v>
      </c>
      <c r="B351" s="104" t="s">
        <v>188</v>
      </c>
      <c r="H351" s="66"/>
    </row>
    <row r="352" spans="1:8" outlineLevel="1" x14ac:dyDescent="0.25">
      <c r="A352" s="103" t="s">
        <v>735</v>
      </c>
      <c r="B352" s="104" t="s">
        <v>188</v>
      </c>
      <c r="H352" s="66"/>
    </row>
    <row r="353" spans="1:8" outlineLevel="1" x14ac:dyDescent="0.25">
      <c r="A353" s="103" t="s">
        <v>736</v>
      </c>
      <c r="B353" s="104" t="s">
        <v>188</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11841.570299999999</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11841.570299999999</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63882</v>
      </c>
      <c r="D28" s="107" t="s">
        <v>181</v>
      </c>
      <c r="E28" s="126"/>
      <c r="F28" s="126">
        <f>IF(C28=0,"",C28)</f>
        <v>63882</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8.4099999999999995E-4</v>
      </c>
      <c r="D36" s="107" t="s">
        <v>181</v>
      </c>
      <c r="E36" s="127"/>
      <c r="F36" s="107">
        <f>IF(C36=0,"",C36)</f>
        <v>8.4099999999999995E-4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4">
        <f>SUM(C45:C72)</f>
        <v>1</v>
      </c>
      <c r="D44" s="107" t="s">
        <v>181</v>
      </c>
      <c r="E44" s="127"/>
      <c r="F44" s="164">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4">
        <f>SUM(C74:C76)</f>
        <v>0</v>
      </c>
      <c r="D73" s="107"/>
      <c r="E73" s="127"/>
      <c r="F73" s="164">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4">
        <f>SUM(C78:C87)</f>
        <v>0</v>
      </c>
      <c r="D77" s="107"/>
      <c r="E77" s="127"/>
      <c r="F77" s="164">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1602</v>
      </c>
      <c r="C99" s="135">
        <v>2.3400000000000001E-2</v>
      </c>
      <c r="D99" s="107"/>
      <c r="E99" s="107"/>
      <c r="F99" s="135">
        <f t="shared" ref="F99:F129" si="3">IF(C99=0,"",C99)</f>
        <v>2.3400000000000001E-2</v>
      </c>
      <c r="G99" s="53"/>
    </row>
    <row r="100" spans="1:7" s="52" customFormat="1" x14ac:dyDescent="0.25">
      <c r="A100" s="103" t="s">
        <v>847</v>
      </c>
      <c r="B100" s="68" t="s">
        <v>1603</v>
      </c>
      <c r="C100" s="135">
        <v>2.5600000000000001E-2</v>
      </c>
      <c r="D100" s="107"/>
      <c r="E100" s="107"/>
      <c r="F100" s="135">
        <f t="shared" si="3"/>
        <v>2.5600000000000001E-2</v>
      </c>
      <c r="G100" s="53"/>
    </row>
    <row r="101" spans="1:7" s="52" customFormat="1" x14ac:dyDescent="0.25">
      <c r="A101" s="103" t="s">
        <v>848</v>
      </c>
      <c r="B101" s="68" t="s">
        <v>1604</v>
      </c>
      <c r="C101" s="135">
        <v>2.3099999999999999E-2</v>
      </c>
      <c r="D101" s="107"/>
      <c r="E101" s="107"/>
      <c r="F101" s="135">
        <f t="shared" si="3"/>
        <v>2.3099999999999999E-2</v>
      </c>
      <c r="G101" s="53"/>
    </row>
    <row r="102" spans="1:7" s="52" customFormat="1" x14ac:dyDescent="0.25">
      <c r="A102" s="103" t="s">
        <v>849</v>
      </c>
      <c r="B102" s="68" t="s">
        <v>1605</v>
      </c>
      <c r="C102" s="135">
        <v>5.4399999999999997E-2</v>
      </c>
      <c r="D102" s="107"/>
      <c r="E102" s="107"/>
      <c r="F102" s="135">
        <f t="shared" si="3"/>
        <v>5.4399999999999997E-2</v>
      </c>
      <c r="G102" s="53"/>
    </row>
    <row r="103" spans="1:7" s="52" customFormat="1" x14ac:dyDescent="0.25">
      <c r="A103" s="103" t="s">
        <v>850</v>
      </c>
      <c r="B103" s="68" t="s">
        <v>1606</v>
      </c>
      <c r="C103" s="135">
        <v>0.1094</v>
      </c>
      <c r="D103" s="107"/>
      <c r="E103" s="107"/>
      <c r="F103" s="135">
        <f t="shared" si="3"/>
        <v>0.1094</v>
      </c>
      <c r="G103" s="53"/>
    </row>
    <row r="104" spans="1:7" s="52" customFormat="1" x14ac:dyDescent="0.25">
      <c r="A104" s="103" t="s">
        <v>851</v>
      </c>
      <c r="B104" s="68" t="s">
        <v>1607</v>
      </c>
      <c r="C104" s="135">
        <v>0.23499999999999999</v>
      </c>
      <c r="D104" s="107"/>
      <c r="E104" s="107"/>
      <c r="F104" s="135">
        <f t="shared" si="3"/>
        <v>0.23499999999999999</v>
      </c>
      <c r="G104" s="53"/>
    </row>
    <row r="105" spans="1:7" s="52" customFormat="1" x14ac:dyDescent="0.25">
      <c r="A105" s="103" t="s">
        <v>852</v>
      </c>
      <c r="B105" s="68" t="s">
        <v>1608</v>
      </c>
      <c r="C105" s="135">
        <v>0.23380000000000001</v>
      </c>
      <c r="D105" s="107"/>
      <c r="E105" s="107"/>
      <c r="F105" s="135">
        <f t="shared" si="3"/>
        <v>0.23380000000000001</v>
      </c>
      <c r="G105" s="53"/>
    </row>
    <row r="106" spans="1:7" s="52" customFormat="1" x14ac:dyDescent="0.25">
      <c r="A106" s="103" t="s">
        <v>853</v>
      </c>
      <c r="B106" s="68" t="s">
        <v>1609</v>
      </c>
      <c r="C106" s="135">
        <v>1.32E-2</v>
      </c>
      <c r="D106" s="107"/>
      <c r="E106" s="107"/>
      <c r="F106" s="135">
        <f t="shared" si="3"/>
        <v>1.32E-2</v>
      </c>
      <c r="G106" s="53"/>
    </row>
    <row r="107" spans="1:7" s="52" customFormat="1" x14ac:dyDescent="0.25">
      <c r="A107" s="103" t="s">
        <v>854</v>
      </c>
      <c r="B107" s="68" t="s">
        <v>1610</v>
      </c>
      <c r="C107" s="135">
        <v>0.12180000000000001</v>
      </c>
      <c r="D107" s="107"/>
      <c r="E107" s="107"/>
      <c r="F107" s="135">
        <f t="shared" si="3"/>
        <v>0.12180000000000001</v>
      </c>
      <c r="G107" s="53"/>
    </row>
    <row r="108" spans="1:7" s="52" customFormat="1" x14ac:dyDescent="0.25">
      <c r="A108" s="103" t="s">
        <v>855</v>
      </c>
      <c r="B108" s="68" t="s">
        <v>1611</v>
      </c>
      <c r="C108" s="135">
        <v>9.6799999999999997E-2</v>
      </c>
      <c r="D108" s="107"/>
      <c r="E108" s="107"/>
      <c r="F108" s="135">
        <f t="shared" si="3"/>
        <v>9.6799999999999997E-2</v>
      </c>
      <c r="G108" s="53"/>
    </row>
    <row r="109" spans="1:7" s="52" customFormat="1" x14ac:dyDescent="0.25">
      <c r="A109" s="103" t="s">
        <v>856</v>
      </c>
      <c r="B109" s="68" t="s">
        <v>1612</v>
      </c>
      <c r="C109" s="135">
        <v>2.8400000000000002E-2</v>
      </c>
      <c r="D109" s="107"/>
      <c r="E109" s="107"/>
      <c r="F109" s="135">
        <f t="shared" si="3"/>
        <v>2.8400000000000002E-2</v>
      </c>
      <c r="G109" s="53"/>
    </row>
    <row r="110" spans="1:7" s="52" customFormat="1" x14ac:dyDescent="0.25">
      <c r="A110" s="103" t="s">
        <v>857</v>
      </c>
      <c r="B110" s="68" t="s">
        <v>1613</v>
      </c>
      <c r="C110" s="135">
        <v>3.5000000000000003E-2</v>
      </c>
      <c r="D110" s="107"/>
      <c r="E110" s="107"/>
      <c r="F110" s="135">
        <f t="shared" si="3"/>
        <v>3.5000000000000003E-2</v>
      </c>
      <c r="G110" s="53"/>
    </row>
    <row r="111" spans="1:7" s="52" customFormat="1" x14ac:dyDescent="0.25">
      <c r="A111" s="103" t="s">
        <v>858</v>
      </c>
      <c r="B111" s="68" t="s">
        <v>1614</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1615</v>
      </c>
      <c r="C131" s="135">
        <v>0.93730000000000002</v>
      </c>
      <c r="D131" s="107" t="s">
        <v>181</v>
      </c>
      <c r="E131" s="107"/>
      <c r="F131" s="135">
        <f>IF(C131=0,"",C131)</f>
        <v>0.93730000000000002</v>
      </c>
    </row>
    <row r="132" spans="1:7" x14ac:dyDescent="0.25">
      <c r="A132" s="103" t="s">
        <v>878</v>
      </c>
      <c r="B132" s="5" t="s">
        <v>1616</v>
      </c>
      <c r="C132" s="135">
        <v>6.2700000000000006E-2</v>
      </c>
      <c r="D132" s="107" t="s">
        <v>181</v>
      </c>
      <c r="E132" s="107"/>
      <c r="F132" s="135">
        <f>IF(C132=0,"",C132)</f>
        <v>6.2700000000000006E-2</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1617</v>
      </c>
      <c r="C141" s="135">
        <v>0.86719999999999997</v>
      </c>
      <c r="D141" s="107" t="s">
        <v>181</v>
      </c>
      <c r="E141" s="107"/>
      <c r="F141" s="135">
        <f>IF(C141=0,"",C141)</f>
        <v>0.86719999999999997</v>
      </c>
    </row>
    <row r="142" spans="1:7" x14ac:dyDescent="0.25">
      <c r="A142" s="103" t="s">
        <v>887</v>
      </c>
      <c r="B142" s="67" t="s">
        <v>12</v>
      </c>
      <c r="C142" s="135">
        <v>0.1328</v>
      </c>
      <c r="D142" s="107" t="s">
        <v>181</v>
      </c>
      <c r="E142" s="107"/>
      <c r="F142" s="135">
        <f>IF(C142=0,"",C142)</f>
        <v>0.1328</v>
      </c>
    </row>
    <row r="143" spans="1:7" x14ac:dyDescent="0.25">
      <c r="A143" s="103" t="s">
        <v>888</v>
      </c>
      <c r="B143" s="67" t="s">
        <v>2</v>
      </c>
      <c r="C143" s="135">
        <v>0</v>
      </c>
      <c r="D143" s="107" t="s">
        <v>181</v>
      </c>
      <c r="E143" s="107"/>
      <c r="F143" s="135" t="str">
        <f>IF(C143=0,"",C143)</f>
        <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1618</v>
      </c>
      <c r="C151" s="135">
        <v>2.3300000000000001E-2</v>
      </c>
      <c r="D151" s="107" t="s">
        <v>181</v>
      </c>
      <c r="E151" s="107"/>
      <c r="F151" s="135">
        <f>IF(C151=0,"",C151)</f>
        <v>2.3300000000000001E-2</v>
      </c>
    </row>
    <row r="152" spans="1:7" x14ac:dyDescent="0.25">
      <c r="A152" s="103" t="s">
        <v>896</v>
      </c>
      <c r="B152" s="9" t="s">
        <v>1619</v>
      </c>
      <c r="C152" s="135">
        <v>8.8499999999999995E-2</v>
      </c>
      <c r="D152" s="107" t="s">
        <v>181</v>
      </c>
      <c r="E152" s="107"/>
      <c r="F152" s="135">
        <f>IF(C152=0,"",C152)</f>
        <v>8.8499999999999995E-2</v>
      </c>
    </row>
    <row r="153" spans="1:7" x14ac:dyDescent="0.25">
      <c r="A153" s="103" t="s">
        <v>897</v>
      </c>
      <c r="B153" s="9" t="s">
        <v>1620</v>
      </c>
      <c r="C153" s="135">
        <v>8.8999999999999996E-2</v>
      </c>
      <c r="D153" s="107" t="s">
        <v>181</v>
      </c>
      <c r="E153" s="107"/>
      <c r="F153" s="135">
        <f>IF(C153=0,"",C153)</f>
        <v>8.8999999999999996E-2</v>
      </c>
    </row>
    <row r="154" spans="1:7" x14ac:dyDescent="0.25">
      <c r="A154" s="103" t="s">
        <v>898</v>
      </c>
      <c r="B154" s="9" t="s">
        <v>1621</v>
      </c>
      <c r="C154" s="135">
        <v>0.19350000000000001</v>
      </c>
      <c r="D154" s="127" t="s">
        <v>181</v>
      </c>
      <c r="E154" s="127"/>
      <c r="F154" s="135">
        <f>IF(C154=0,"",C154)</f>
        <v>0.19350000000000001</v>
      </c>
    </row>
    <row r="155" spans="1:7" x14ac:dyDescent="0.25">
      <c r="A155" s="103" t="s">
        <v>899</v>
      </c>
      <c r="B155" s="9" t="s">
        <v>1622</v>
      </c>
      <c r="C155" s="135">
        <v>0.60560000000000003</v>
      </c>
      <c r="D155" s="127" t="s">
        <v>181</v>
      </c>
      <c r="E155" s="127"/>
      <c r="F155" s="135">
        <f>IF(C155=0,"",C155)</f>
        <v>0.60560000000000003</v>
      </c>
    </row>
    <row r="156" spans="1:7" s="65" customFormat="1" hidden="1" outlineLevel="1" x14ac:dyDescent="0.25">
      <c r="A156" s="103" t="s">
        <v>900</v>
      </c>
      <c r="B156" s="9" t="s">
        <v>1614</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2.0000000000000001E-4</v>
      </c>
      <c r="D161" s="107" t="s">
        <v>181</v>
      </c>
      <c r="E161" s="107"/>
      <c r="F161" s="135">
        <f>IF(C161=0,"",C161)</f>
        <v>2.0000000000000001E-4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99.596036031489689</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1623</v>
      </c>
      <c r="C171" s="126">
        <v>15.04</v>
      </c>
      <c r="D171" s="126">
        <v>1042</v>
      </c>
      <c r="E171" s="13"/>
      <c r="F171" s="135">
        <f t="shared" ref="F171:F194" si="4">IF($C$195=0,"",IF(C171="","",C171/$C$195))</f>
        <v>1.2701018208708347E-3</v>
      </c>
      <c r="G171" s="135">
        <f t="shared" ref="G171:G194" si="5">IF($D$195=0,"",IF(D171="","",D171/$D$195))</f>
        <v>8.7639617817252061E-3</v>
      </c>
    </row>
    <row r="172" spans="1:7" x14ac:dyDescent="0.25">
      <c r="A172" s="103" t="s">
        <v>911</v>
      </c>
      <c r="B172" s="68" t="s">
        <v>1624</v>
      </c>
      <c r="C172" s="126">
        <v>103.9914</v>
      </c>
      <c r="D172" s="126">
        <v>3210</v>
      </c>
      <c r="E172" s="13"/>
      <c r="F172" s="135">
        <f t="shared" si="4"/>
        <v>8.7818927190762841E-3</v>
      </c>
      <c r="G172" s="135">
        <f t="shared" si="5"/>
        <v>2.699838514331853E-2</v>
      </c>
    </row>
    <row r="173" spans="1:7" x14ac:dyDescent="0.25">
      <c r="A173" s="103" t="s">
        <v>912</v>
      </c>
      <c r="B173" s="68" t="s">
        <v>1625</v>
      </c>
      <c r="C173" s="126">
        <v>225.76650000000001</v>
      </c>
      <c r="D173" s="126">
        <v>5006</v>
      </c>
      <c r="E173" s="13"/>
      <c r="F173" s="135">
        <f t="shared" si="4"/>
        <v>1.9065587948247028E-2</v>
      </c>
      <c r="G173" s="135">
        <f t="shared" si="5"/>
        <v>4.2104023684564659E-2</v>
      </c>
    </row>
    <row r="174" spans="1:7" x14ac:dyDescent="0.25">
      <c r="A174" s="103" t="s">
        <v>913</v>
      </c>
      <c r="B174" s="68" t="s">
        <v>1626</v>
      </c>
      <c r="C174" s="126">
        <v>441.87909999999999</v>
      </c>
      <c r="D174" s="126">
        <v>7536</v>
      </c>
      <c r="E174" s="13"/>
      <c r="F174" s="135">
        <f t="shared" si="4"/>
        <v>3.7315920845396651E-2</v>
      </c>
      <c r="G174" s="135">
        <f t="shared" si="5"/>
        <v>6.338312474767864E-2</v>
      </c>
    </row>
    <row r="175" spans="1:7" x14ac:dyDescent="0.25">
      <c r="A175" s="103" t="s">
        <v>914</v>
      </c>
      <c r="B175" s="68" t="s">
        <v>1627</v>
      </c>
      <c r="C175" s="126">
        <v>1821.9907000000001</v>
      </c>
      <c r="D175" s="126">
        <v>25017</v>
      </c>
      <c r="E175" s="13"/>
      <c r="F175" s="135">
        <f t="shared" si="4"/>
        <v>0.15386394319679034</v>
      </c>
      <c r="G175" s="135">
        <f t="shared" si="5"/>
        <v>0.2104107791683488</v>
      </c>
    </row>
    <row r="176" spans="1:7" x14ac:dyDescent="0.25">
      <c r="A176" s="103" t="s">
        <v>915</v>
      </c>
      <c r="B176" s="68" t="s">
        <v>1628</v>
      </c>
      <c r="C176" s="126">
        <v>2501.8627000000001</v>
      </c>
      <c r="D176" s="126">
        <v>27633</v>
      </c>
      <c r="E176" s="13"/>
      <c r="F176" s="135">
        <f t="shared" si="4"/>
        <v>0.21127795018875153</v>
      </c>
      <c r="G176" s="135">
        <f t="shared" si="5"/>
        <v>0.23241320145337102</v>
      </c>
    </row>
    <row r="177" spans="1:7" x14ac:dyDescent="0.25">
      <c r="A177" s="103" t="s">
        <v>916</v>
      </c>
      <c r="B177" s="68" t="s">
        <v>1629</v>
      </c>
      <c r="C177" s="126">
        <v>2206.1502999999998</v>
      </c>
      <c r="D177" s="126">
        <v>20478</v>
      </c>
      <c r="E177" s="13"/>
      <c r="F177" s="135">
        <f t="shared" si="4"/>
        <v>0.18630555273568736</v>
      </c>
      <c r="G177" s="135">
        <f t="shared" si="5"/>
        <v>0.17223455793298345</v>
      </c>
    </row>
    <row r="178" spans="1:7" x14ac:dyDescent="0.25">
      <c r="A178" s="103" t="s">
        <v>917</v>
      </c>
      <c r="B178" s="68" t="s">
        <v>1630</v>
      </c>
      <c r="C178" s="126">
        <v>1545.4735000000001</v>
      </c>
      <c r="D178" s="126">
        <v>12335</v>
      </c>
      <c r="E178" s="13"/>
      <c r="F178" s="135">
        <f t="shared" si="4"/>
        <v>0.13051254697191636</v>
      </c>
      <c r="G178" s="135">
        <f t="shared" si="5"/>
        <v>0.10374613107253398</v>
      </c>
    </row>
    <row r="179" spans="1:7" x14ac:dyDescent="0.25">
      <c r="A179" s="103" t="s">
        <v>918</v>
      </c>
      <c r="B179" s="68" t="s">
        <v>1631</v>
      </c>
      <c r="C179" s="126">
        <v>927.02409999999998</v>
      </c>
      <c r="D179" s="126">
        <v>6371</v>
      </c>
      <c r="E179" s="13"/>
      <c r="F179" s="135">
        <f t="shared" si="4"/>
        <v>7.8285571635714549E-2</v>
      </c>
      <c r="G179" s="135">
        <f t="shared" si="5"/>
        <v>5.3584645404387024E-2</v>
      </c>
    </row>
    <row r="180" spans="1:7" x14ac:dyDescent="0.25">
      <c r="A180" s="103" t="s">
        <v>919</v>
      </c>
      <c r="B180" s="68" t="s">
        <v>1632</v>
      </c>
      <c r="C180" s="126">
        <v>620.76139999999998</v>
      </c>
      <c r="D180" s="126">
        <v>3688</v>
      </c>
      <c r="E180" s="7"/>
      <c r="F180" s="135">
        <f t="shared" si="4"/>
        <v>5.2422219711856947E-2</v>
      </c>
      <c r="G180" s="135">
        <f t="shared" si="5"/>
        <v>3.1018705423227023E-2</v>
      </c>
    </row>
    <row r="181" spans="1:7" x14ac:dyDescent="0.25">
      <c r="A181" s="103" t="s">
        <v>920</v>
      </c>
      <c r="B181" s="68" t="s">
        <v>1633</v>
      </c>
      <c r="C181" s="126">
        <v>401.84199999999998</v>
      </c>
      <c r="D181" s="126">
        <v>2258</v>
      </c>
      <c r="E181" s="7"/>
      <c r="F181" s="135">
        <f t="shared" si="4"/>
        <v>3.3934857440317684E-2</v>
      </c>
      <c r="G181" s="135">
        <f t="shared" si="5"/>
        <v>1.8991387431032163E-2</v>
      </c>
    </row>
    <row r="182" spans="1:7" x14ac:dyDescent="0.25">
      <c r="A182" s="103" t="s">
        <v>921</v>
      </c>
      <c r="B182" s="68" t="s">
        <v>1634</v>
      </c>
      <c r="C182" s="126">
        <v>278.21319999999997</v>
      </c>
      <c r="D182" s="126">
        <v>1388</v>
      </c>
      <c r="E182" s="7"/>
      <c r="F182" s="135">
        <f t="shared" si="4"/>
        <v>2.3494620472759419E-2</v>
      </c>
      <c r="G182" s="135">
        <f t="shared" si="5"/>
        <v>1.1674068093123402E-2</v>
      </c>
    </row>
    <row r="183" spans="1:7" x14ac:dyDescent="0.25">
      <c r="A183" s="103" t="s">
        <v>922</v>
      </c>
      <c r="B183" s="68" t="s">
        <v>1635</v>
      </c>
      <c r="C183" s="126">
        <v>184.27719999999999</v>
      </c>
      <c r="D183" s="126">
        <v>834</v>
      </c>
      <c r="E183" s="7"/>
      <c r="F183" s="135">
        <f t="shared" si="4"/>
        <v>1.5561888780916154E-2</v>
      </c>
      <c r="G183" s="135">
        <f t="shared" si="5"/>
        <v>7.0145337101332255E-3</v>
      </c>
    </row>
    <row r="184" spans="1:7" x14ac:dyDescent="0.25">
      <c r="A184" s="103" t="s">
        <v>923</v>
      </c>
      <c r="B184" s="68" t="s">
        <v>1636</v>
      </c>
      <c r="C184" s="126">
        <v>153.51820000000001</v>
      </c>
      <c r="D184" s="126">
        <v>645</v>
      </c>
      <c r="E184" s="7"/>
      <c r="F184" s="135">
        <f t="shared" si="4"/>
        <v>1.2964344771064692E-2</v>
      </c>
      <c r="G184" s="135">
        <f t="shared" si="5"/>
        <v>5.424909164311667E-3</v>
      </c>
    </row>
    <row r="185" spans="1:7" x14ac:dyDescent="0.25">
      <c r="A185" s="103" t="s">
        <v>924</v>
      </c>
      <c r="B185" s="68" t="s">
        <v>1637</v>
      </c>
      <c r="C185" s="126">
        <v>108.6711</v>
      </c>
      <c r="D185" s="126">
        <v>405</v>
      </c>
      <c r="E185" s="7"/>
      <c r="F185" s="135">
        <f t="shared" si="4"/>
        <v>9.1770852384332816E-3</v>
      </c>
      <c r="G185" s="135">
        <f t="shared" si="5"/>
        <v>3.4063383124747679E-3</v>
      </c>
    </row>
    <row r="186" spans="1:7" x14ac:dyDescent="0.25">
      <c r="A186" s="103" t="s">
        <v>925</v>
      </c>
      <c r="B186" s="68" t="s">
        <v>1638</v>
      </c>
      <c r="C186" s="126">
        <v>77.684100000000001</v>
      </c>
      <c r="D186" s="126">
        <v>305</v>
      </c>
      <c r="F186" s="135">
        <f t="shared" si="4"/>
        <v>6.5602870254462776E-3</v>
      </c>
      <c r="G186" s="135">
        <f t="shared" si="5"/>
        <v>2.5652671242093932E-3</v>
      </c>
    </row>
    <row r="187" spans="1:7" x14ac:dyDescent="0.25">
      <c r="A187" s="103" t="s">
        <v>926</v>
      </c>
      <c r="B187" s="68" t="s">
        <v>1639</v>
      </c>
      <c r="C187" s="126">
        <v>66.932299999999998</v>
      </c>
      <c r="D187" s="126">
        <v>242</v>
      </c>
      <c r="E187" s="14"/>
      <c r="F187" s="135">
        <f t="shared" si="4"/>
        <v>5.6523162303904898E-3</v>
      </c>
      <c r="G187" s="135">
        <f t="shared" si="5"/>
        <v>2.0353922756022069E-3</v>
      </c>
    </row>
    <row r="188" spans="1:7" x14ac:dyDescent="0.25">
      <c r="A188" s="103" t="s">
        <v>927</v>
      </c>
      <c r="B188" s="68" t="s">
        <v>1640</v>
      </c>
      <c r="C188" s="126">
        <v>52.011600000000001</v>
      </c>
      <c r="D188" s="126">
        <v>176</v>
      </c>
      <c r="E188" s="14"/>
      <c r="F188" s="135">
        <f t="shared" si="4"/>
        <v>4.3922890868620685E-3</v>
      </c>
      <c r="G188" s="135">
        <f t="shared" si="5"/>
        <v>1.4802852913470596E-3</v>
      </c>
    </row>
    <row r="189" spans="1:7" x14ac:dyDescent="0.25">
      <c r="A189" s="103" t="s">
        <v>928</v>
      </c>
      <c r="B189" s="68" t="s">
        <v>1641</v>
      </c>
      <c r="C189" s="126">
        <v>36.344299999999997</v>
      </c>
      <c r="D189" s="126">
        <v>127</v>
      </c>
      <c r="E189" s="14"/>
      <c r="F189" s="135">
        <f t="shared" si="4"/>
        <v>3.0692128728906829E-3</v>
      </c>
      <c r="G189" s="135">
        <f t="shared" si="5"/>
        <v>1.0681604090970261E-3</v>
      </c>
    </row>
    <row r="190" spans="1:7" x14ac:dyDescent="0.25">
      <c r="A190" s="103" t="s">
        <v>929</v>
      </c>
      <c r="B190" s="68" t="s">
        <v>1642</v>
      </c>
      <c r="C190" s="126">
        <v>27.330400000000001</v>
      </c>
      <c r="D190" s="126">
        <v>78</v>
      </c>
      <c r="E190" s="14"/>
      <c r="F190" s="135">
        <f t="shared" si="4"/>
        <v>2.3080047077877835E-3</v>
      </c>
      <c r="G190" s="135">
        <f t="shared" si="5"/>
        <v>6.5603552684699237E-4</v>
      </c>
    </row>
    <row r="191" spans="1:7" x14ac:dyDescent="0.25">
      <c r="A191" s="103" t="s">
        <v>930</v>
      </c>
      <c r="B191" s="68" t="s">
        <v>1643</v>
      </c>
      <c r="C191" s="126">
        <v>22.292899999999999</v>
      </c>
      <c r="D191" s="126">
        <v>62</v>
      </c>
      <c r="E191" s="14"/>
      <c r="F191" s="135">
        <f t="shared" si="4"/>
        <v>1.8825966012294834E-3</v>
      </c>
      <c r="G191" s="135">
        <f t="shared" si="5"/>
        <v>5.2146413672453232E-4</v>
      </c>
    </row>
    <row r="192" spans="1:7" x14ac:dyDescent="0.25">
      <c r="A192" s="103" t="s">
        <v>931</v>
      </c>
      <c r="B192" s="68" t="s">
        <v>1644</v>
      </c>
      <c r="C192" s="126">
        <v>21.5077</v>
      </c>
      <c r="D192" s="126">
        <v>55</v>
      </c>
      <c r="E192" s="14"/>
      <c r="F192" s="135">
        <f t="shared" si="4"/>
        <v>1.8162878279749768E-3</v>
      </c>
      <c r="G192" s="135">
        <f t="shared" si="5"/>
        <v>4.6258915354595613E-4</v>
      </c>
    </row>
    <row r="193" spans="1:7" x14ac:dyDescent="0.25">
      <c r="A193" s="103" t="s">
        <v>932</v>
      </c>
      <c r="B193" s="68" t="s">
        <v>1645</v>
      </c>
      <c r="C193" s="126">
        <v>1.0056</v>
      </c>
      <c r="D193" s="126">
        <v>5</v>
      </c>
      <c r="E193" s="14"/>
      <c r="F193" s="135">
        <f t="shared" si="4"/>
        <v>8.4921169618863791E-5</v>
      </c>
      <c r="G193" s="135">
        <f t="shared" si="5"/>
        <v>4.2053559413268738E-5</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11841.570300000003</v>
      </c>
      <c r="D195" s="126">
        <f>SUM(D171:D194)</f>
        <v>118896</v>
      </c>
      <c r="E195" s="14"/>
      <c r="F195" s="135">
        <f>SUM(F171:F194)</f>
        <v>0.99999999999999978</v>
      </c>
      <c r="G195" s="135">
        <f>SUM(G171:G194)</f>
        <v>1</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0.81389990999999995</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1646</v>
      </c>
      <c r="C200" s="126">
        <v>737.54390000000001</v>
      </c>
      <c r="D200" s="126">
        <v>13479</v>
      </c>
      <c r="F200" s="135">
        <f t="shared" ref="F200:F207" si="6">IF($C$208=0,"",IF(C200="","",C200/$C$208))</f>
        <v>6.2284298561314955E-2</v>
      </c>
      <c r="G200" s="135">
        <f t="shared" ref="G200:G207" si="7">IF($D$208=0,"",IF(D200="","",D200/$D$208))</f>
        <v>0.11336798546628987</v>
      </c>
    </row>
    <row r="201" spans="1:7" x14ac:dyDescent="0.25">
      <c r="A201" s="103" t="s">
        <v>937</v>
      </c>
      <c r="B201" s="67" t="s">
        <v>1647</v>
      </c>
      <c r="C201" s="126">
        <v>560.06299999999999</v>
      </c>
      <c r="D201" s="126">
        <v>6951</v>
      </c>
      <c r="F201" s="135">
        <f t="shared" si="6"/>
        <v>4.7296345485530744E-2</v>
      </c>
      <c r="G201" s="135">
        <f t="shared" si="7"/>
        <v>5.8462858296326199E-2</v>
      </c>
    </row>
    <row r="202" spans="1:7" x14ac:dyDescent="0.25">
      <c r="A202" s="103" t="s">
        <v>938</v>
      </c>
      <c r="B202" s="67" t="s">
        <v>1648</v>
      </c>
      <c r="C202" s="126">
        <v>745.67489999999998</v>
      </c>
      <c r="D202" s="126">
        <v>8233</v>
      </c>
      <c r="F202" s="135">
        <f t="shared" si="6"/>
        <v>6.2970947358223256E-2</v>
      </c>
      <c r="G202" s="135">
        <f t="shared" si="7"/>
        <v>6.9245390929888309E-2</v>
      </c>
    </row>
    <row r="203" spans="1:7" x14ac:dyDescent="0.25">
      <c r="A203" s="103" t="s">
        <v>939</v>
      </c>
      <c r="B203" s="67" t="s">
        <v>1649</v>
      </c>
      <c r="C203" s="126">
        <v>1017.2142</v>
      </c>
      <c r="D203" s="126">
        <v>10235</v>
      </c>
      <c r="F203" s="135">
        <f t="shared" si="6"/>
        <v>8.5901968592797182E-2</v>
      </c>
      <c r="G203" s="135">
        <f t="shared" si="7"/>
        <v>8.608363611896111E-2</v>
      </c>
    </row>
    <row r="204" spans="1:7" x14ac:dyDescent="0.25">
      <c r="A204" s="103" t="s">
        <v>940</v>
      </c>
      <c r="B204" s="67" t="s">
        <v>1650</v>
      </c>
      <c r="C204" s="126">
        <v>1475.4636</v>
      </c>
      <c r="D204" s="126">
        <v>13718</v>
      </c>
      <c r="F204" s="135">
        <f t="shared" si="6"/>
        <v>0.12460033277849981</v>
      </c>
      <c r="G204" s="135">
        <f t="shared" si="7"/>
        <v>0.11537814560624411</v>
      </c>
    </row>
    <row r="205" spans="1:7" x14ac:dyDescent="0.25">
      <c r="A205" s="103" t="s">
        <v>941</v>
      </c>
      <c r="B205" s="67" t="s">
        <v>1651</v>
      </c>
      <c r="C205" s="126">
        <v>2170.7736</v>
      </c>
      <c r="D205" s="126">
        <v>19013</v>
      </c>
      <c r="F205" s="135">
        <f t="shared" si="6"/>
        <v>0.18331805199855966</v>
      </c>
      <c r="G205" s="135">
        <f t="shared" si="7"/>
        <v>0.15991286502489571</v>
      </c>
    </row>
    <row r="206" spans="1:7" x14ac:dyDescent="0.25">
      <c r="A206" s="103" t="s">
        <v>942</v>
      </c>
      <c r="B206" s="67" t="s">
        <v>1652</v>
      </c>
      <c r="C206" s="126">
        <v>3004.5992000000001</v>
      </c>
      <c r="D206" s="126">
        <v>27099</v>
      </c>
      <c r="F206" s="135">
        <f t="shared" si="6"/>
        <v>0.25373317253371369</v>
      </c>
      <c r="G206" s="135">
        <f t="shared" si="7"/>
        <v>0.22792188130803392</v>
      </c>
    </row>
    <row r="207" spans="1:7" x14ac:dyDescent="0.25">
      <c r="A207" s="103" t="s">
        <v>943</v>
      </c>
      <c r="B207" s="67" t="s">
        <v>164</v>
      </c>
      <c r="C207" s="126">
        <v>2130.2379000000001</v>
      </c>
      <c r="D207" s="126">
        <v>20168</v>
      </c>
      <c r="F207" s="135">
        <f t="shared" si="6"/>
        <v>0.17989488269136061</v>
      </c>
      <c r="G207" s="135">
        <f t="shared" si="7"/>
        <v>0.1696272372493608</v>
      </c>
    </row>
    <row r="208" spans="1:7" s="52" customFormat="1" x14ac:dyDescent="0.25">
      <c r="A208" s="103" t="s">
        <v>944</v>
      </c>
      <c r="B208" s="55" t="s">
        <v>1</v>
      </c>
      <c r="C208" s="126">
        <f>SUM(C200:C207)</f>
        <v>11841.570300000001</v>
      </c>
      <c r="D208" s="126">
        <f>SUM(D200:D207)</f>
        <v>118896</v>
      </c>
      <c r="E208" s="53"/>
      <c r="F208" s="135">
        <f>SUM(F200:F207)</f>
        <v>1</v>
      </c>
      <c r="G208" s="135">
        <f>SUM(G200:G207)</f>
        <v>1</v>
      </c>
    </row>
    <row r="209" spans="1:7" s="65" customFormat="1" hidden="1" outlineLevel="1" x14ac:dyDescent="0.25">
      <c r="A209" s="103" t="s">
        <v>945</v>
      </c>
      <c r="B209" s="85" t="s">
        <v>1653</v>
      </c>
      <c r="C209" s="126">
        <v>1806.4735000000001</v>
      </c>
      <c r="D209" s="126">
        <v>16591</v>
      </c>
      <c r="E209" s="67"/>
      <c r="F209" s="136">
        <f t="shared" ref="F209:F214" si="8">IF($C$208=0,"",IF(C209="","",C209/$C$208))</f>
        <v>0.15255354266654989</v>
      </c>
      <c r="G209" s="136">
        <f t="shared" ref="G209:G214" si="9">IF($D$208=0,"",IF(D209="","",D209/$D$208))</f>
        <v>0.13954212084510834</v>
      </c>
    </row>
    <row r="210" spans="1:7" s="65" customFormat="1" hidden="1" outlineLevel="1" x14ac:dyDescent="0.25">
      <c r="A210" s="103" t="s">
        <v>946</v>
      </c>
      <c r="B210" s="85" t="s">
        <v>1654</v>
      </c>
      <c r="C210" s="126">
        <v>215.33969999999999</v>
      </c>
      <c r="D210" s="126">
        <v>2408</v>
      </c>
      <c r="E210" s="67"/>
      <c r="F210" s="136">
        <f t="shared" si="8"/>
        <v>1.8185062837485326E-2</v>
      </c>
      <c r="G210" s="136">
        <f t="shared" si="9"/>
        <v>2.0252994213430225E-2</v>
      </c>
    </row>
    <row r="211" spans="1:7" s="65" customFormat="1" hidden="1" outlineLevel="1" x14ac:dyDescent="0.25">
      <c r="A211" s="103" t="s">
        <v>947</v>
      </c>
      <c r="B211" s="85" t="s">
        <v>1655</v>
      </c>
      <c r="C211" s="126">
        <v>65.094399999999993</v>
      </c>
      <c r="D211" s="126">
        <v>744</v>
      </c>
      <c r="E211" s="67"/>
      <c r="F211" s="136">
        <f t="shared" si="8"/>
        <v>5.4971087745009622E-3</v>
      </c>
      <c r="G211" s="136">
        <f t="shared" si="9"/>
        <v>6.2575696406943883E-3</v>
      </c>
    </row>
    <row r="212" spans="1:7" s="65" customFormat="1" hidden="1" outlineLevel="1" x14ac:dyDescent="0.25">
      <c r="A212" s="103" t="s">
        <v>948</v>
      </c>
      <c r="B212" s="85" t="s">
        <v>1656</v>
      </c>
      <c r="C212" s="126">
        <v>19.489999999999998</v>
      </c>
      <c r="D212" s="126">
        <v>209</v>
      </c>
      <c r="E212" s="67"/>
      <c r="F212" s="136">
        <f t="shared" si="8"/>
        <v>1.6458965750513676E-3</v>
      </c>
      <c r="G212" s="136">
        <f t="shared" si="9"/>
        <v>1.7578387834746333E-3</v>
      </c>
    </row>
    <row r="213" spans="1:7" s="65" customFormat="1" hidden="1" outlineLevel="1" x14ac:dyDescent="0.25">
      <c r="A213" s="103" t="s">
        <v>949</v>
      </c>
      <c r="B213" s="85" t="s">
        <v>1657</v>
      </c>
      <c r="C213" s="126">
        <v>6.0499000000000001</v>
      </c>
      <c r="D213" s="126">
        <v>63</v>
      </c>
      <c r="E213" s="67"/>
      <c r="F213" s="136">
        <f t="shared" si="8"/>
        <v>5.1090352434085529E-4</v>
      </c>
      <c r="G213" s="136">
        <f t="shared" si="9"/>
        <v>5.298748486071861E-4</v>
      </c>
    </row>
    <row r="214" spans="1:7" s="65" customFormat="1" hidden="1" outlineLevel="1" x14ac:dyDescent="0.25">
      <c r="A214" s="103" t="s">
        <v>950</v>
      </c>
      <c r="B214" s="85" t="s">
        <v>1658</v>
      </c>
      <c r="C214" s="126">
        <v>17.790400000000002</v>
      </c>
      <c r="D214" s="126">
        <v>153</v>
      </c>
      <c r="E214" s="67"/>
      <c r="F214" s="136">
        <f t="shared" si="8"/>
        <v>1.5023683134322142E-3</v>
      </c>
      <c r="G214" s="136">
        <f t="shared" si="9"/>
        <v>1.2868389180460233E-3</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0.79945832999999999</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1659</v>
      </c>
      <c r="C222" s="126">
        <v>774.11059999999998</v>
      </c>
      <c r="D222" s="126">
        <v>13952</v>
      </c>
      <c r="E222" s="103"/>
      <c r="F222" s="135">
        <f t="shared" ref="F222:F229" si="10">IF($C$230=0,"",IF(C222="","",C222/$C$230))</f>
        <v>6.5372293279146371E-2</v>
      </c>
      <c r="G222" s="135">
        <f t="shared" ref="G222:G229" si="11">IF($D$230=0,"",IF(D222="","",D222/$D$230))</f>
        <v>0.11734625218678509</v>
      </c>
    </row>
    <row r="223" spans="1:7" s="52" customFormat="1" x14ac:dyDescent="0.25">
      <c r="A223" s="103" t="s">
        <v>956</v>
      </c>
      <c r="B223" s="67" t="s">
        <v>1660</v>
      </c>
      <c r="C223" s="126">
        <v>582.47220000000004</v>
      </c>
      <c r="D223" s="126">
        <v>7156</v>
      </c>
      <c r="E223" s="103"/>
      <c r="F223" s="135">
        <f t="shared" si="10"/>
        <v>4.9188763834715099E-2</v>
      </c>
      <c r="G223" s="135">
        <f t="shared" si="11"/>
        <v>6.0187054232270221E-2</v>
      </c>
    </row>
    <row r="224" spans="1:7" s="52" customFormat="1" x14ac:dyDescent="0.25">
      <c r="A224" s="103" t="s">
        <v>957</v>
      </c>
      <c r="B224" s="67" t="s">
        <v>1661</v>
      </c>
      <c r="C224" s="126">
        <v>785.57579999999996</v>
      </c>
      <c r="D224" s="126">
        <v>8597</v>
      </c>
      <c r="E224" s="103"/>
      <c r="F224" s="135">
        <f t="shared" si="10"/>
        <v>6.634050947061057E-2</v>
      </c>
      <c r="G224" s="135">
        <f t="shared" si="11"/>
        <v>7.2306890055174267E-2</v>
      </c>
    </row>
    <row r="225" spans="1:7" s="52" customFormat="1" x14ac:dyDescent="0.25">
      <c r="A225" s="103" t="s">
        <v>958</v>
      </c>
      <c r="B225" s="67" t="s">
        <v>1662</v>
      </c>
      <c r="C225" s="126">
        <v>1088.6204</v>
      </c>
      <c r="D225" s="126">
        <v>10743</v>
      </c>
      <c r="E225" s="103"/>
      <c r="F225" s="135">
        <f t="shared" si="10"/>
        <v>9.1932098667117643E-2</v>
      </c>
      <c r="G225" s="135">
        <f t="shared" si="11"/>
        <v>9.0356277755349212E-2</v>
      </c>
    </row>
    <row r="226" spans="1:7" s="52" customFormat="1" x14ac:dyDescent="0.25">
      <c r="A226" s="103" t="s">
        <v>959</v>
      </c>
      <c r="B226" s="67" t="s">
        <v>1663</v>
      </c>
      <c r="C226" s="126">
        <v>1573.2372</v>
      </c>
      <c r="D226" s="126">
        <v>14522</v>
      </c>
      <c r="E226" s="103"/>
      <c r="F226" s="135">
        <f t="shared" si="10"/>
        <v>0.1328571442324431</v>
      </c>
      <c r="G226" s="135">
        <f t="shared" si="11"/>
        <v>0.12214035795989772</v>
      </c>
    </row>
    <row r="227" spans="1:7" s="52" customFormat="1" x14ac:dyDescent="0.25">
      <c r="A227" s="103" t="s">
        <v>960</v>
      </c>
      <c r="B227" s="67" t="s">
        <v>1664</v>
      </c>
      <c r="C227" s="126">
        <v>2356.2507999999998</v>
      </c>
      <c r="D227" s="126">
        <v>20649</v>
      </c>
      <c r="E227" s="103"/>
      <c r="F227" s="135">
        <f t="shared" si="10"/>
        <v>0.19898128037107779</v>
      </c>
      <c r="G227" s="135">
        <f t="shared" si="11"/>
        <v>0.17367278966491723</v>
      </c>
    </row>
    <row r="228" spans="1:7" s="52" customFormat="1" x14ac:dyDescent="0.25">
      <c r="A228" s="103" t="s">
        <v>961</v>
      </c>
      <c r="B228" s="67" t="s">
        <v>1665</v>
      </c>
      <c r="C228" s="126">
        <v>3023.2399</v>
      </c>
      <c r="D228" s="126">
        <v>27388</v>
      </c>
      <c r="E228" s="103"/>
      <c r="F228" s="135">
        <f t="shared" si="10"/>
        <v>0.25530734935811134</v>
      </c>
      <c r="G228" s="135">
        <f t="shared" si="11"/>
        <v>0.23035257704212084</v>
      </c>
    </row>
    <row r="229" spans="1:7" s="52" customFormat="1" x14ac:dyDescent="0.25">
      <c r="A229" s="103" t="s">
        <v>962</v>
      </c>
      <c r="B229" s="67" t="s">
        <v>164</v>
      </c>
      <c r="C229" s="126">
        <v>1658.0633</v>
      </c>
      <c r="D229" s="126">
        <v>15889</v>
      </c>
      <c r="E229" s="103"/>
      <c r="F229" s="135">
        <f t="shared" si="10"/>
        <v>0.1400205607867781</v>
      </c>
      <c r="G229" s="135">
        <f t="shared" si="11"/>
        <v>0.13363780110348539</v>
      </c>
    </row>
    <row r="230" spans="1:7" s="52" customFormat="1" x14ac:dyDescent="0.25">
      <c r="A230" s="103" t="s">
        <v>963</v>
      </c>
      <c r="B230" s="55" t="s">
        <v>1</v>
      </c>
      <c r="C230" s="126">
        <f>SUM(C222:C229)</f>
        <v>11841.5702</v>
      </c>
      <c r="D230" s="126">
        <f>SUM(D222:D229)</f>
        <v>118896</v>
      </c>
      <c r="E230" s="103"/>
      <c r="F230" s="135">
        <f>SUM(F222:F229)</f>
        <v>1</v>
      </c>
      <c r="G230" s="135">
        <f>SUM(G222:G229)</f>
        <v>1</v>
      </c>
    </row>
    <row r="231" spans="1:7" s="65" customFormat="1" hidden="1" outlineLevel="1" x14ac:dyDescent="0.25">
      <c r="A231" s="103" t="s">
        <v>964</v>
      </c>
      <c r="B231" s="85" t="s">
        <v>1653</v>
      </c>
      <c r="C231" s="126">
        <v>1404.8986</v>
      </c>
      <c r="D231" s="126">
        <v>13071</v>
      </c>
      <c r="E231" s="67"/>
      <c r="F231" s="136">
        <f t="shared" ref="F231:F236" si="12">IF($C$230=0,"",IF(C231="","",C231/$C$230))</f>
        <v>0.11864124235821361</v>
      </c>
      <c r="G231" s="136">
        <f t="shared" ref="G231:G236" si="13">IF($D$230=0,"",IF(D231="","",D231/$D$230))</f>
        <v>0.10993641501816714</v>
      </c>
    </row>
    <row r="232" spans="1:7" s="65" customFormat="1" hidden="1" outlineLevel="1" x14ac:dyDescent="0.25">
      <c r="A232" s="103" t="s">
        <v>965</v>
      </c>
      <c r="B232" s="85" t="s">
        <v>1654</v>
      </c>
      <c r="C232" s="126">
        <v>163.11949999999999</v>
      </c>
      <c r="D232" s="126">
        <v>1845</v>
      </c>
      <c r="E232" s="67"/>
      <c r="F232" s="136">
        <f t="shared" si="12"/>
        <v>1.3775157960048237E-2</v>
      </c>
      <c r="G232" s="136">
        <f t="shared" si="13"/>
        <v>1.5517763423496164E-2</v>
      </c>
    </row>
    <row r="233" spans="1:7" s="65" customFormat="1" hidden="1" outlineLevel="1" x14ac:dyDescent="0.25">
      <c r="A233" s="103" t="s">
        <v>966</v>
      </c>
      <c r="B233" s="85" t="s">
        <v>1655</v>
      </c>
      <c r="C233" s="126">
        <v>52.182600000000001</v>
      </c>
      <c r="D233" s="126">
        <v>606</v>
      </c>
      <c r="E233" s="67"/>
      <c r="F233" s="136">
        <f t="shared" si="12"/>
        <v>4.4067297764277917E-3</v>
      </c>
      <c r="G233" s="136">
        <f t="shared" si="13"/>
        <v>5.0968914008881708E-3</v>
      </c>
    </row>
    <row r="234" spans="1:7" s="65" customFormat="1" hidden="1" outlineLevel="1" x14ac:dyDescent="0.25">
      <c r="A234" s="103" t="s">
        <v>967</v>
      </c>
      <c r="B234" s="85" t="s">
        <v>1656</v>
      </c>
      <c r="C234" s="126">
        <v>15.7265</v>
      </c>
      <c r="D234" s="126">
        <v>172</v>
      </c>
      <c r="E234" s="67"/>
      <c r="F234" s="136">
        <f t="shared" si="12"/>
        <v>1.3280755621412437E-3</v>
      </c>
      <c r="G234" s="136">
        <f t="shared" si="13"/>
        <v>1.4466424438164447E-3</v>
      </c>
    </row>
    <row r="235" spans="1:7" s="65" customFormat="1" hidden="1" outlineLevel="1" x14ac:dyDescent="0.25">
      <c r="A235" s="103" t="s">
        <v>968</v>
      </c>
      <c r="B235" s="85" t="s">
        <v>1657</v>
      </c>
      <c r="C235" s="126">
        <v>5.6870000000000003</v>
      </c>
      <c r="D235" s="126">
        <v>53</v>
      </c>
      <c r="E235" s="67"/>
      <c r="F235" s="136">
        <f t="shared" si="12"/>
        <v>4.8025725507247344E-4</v>
      </c>
      <c r="G235" s="136">
        <f t="shared" si="13"/>
        <v>4.4576772978064863E-4</v>
      </c>
    </row>
    <row r="236" spans="1:7" s="65" customFormat="1" hidden="1" outlineLevel="1" x14ac:dyDescent="0.25">
      <c r="A236" s="103" t="s">
        <v>969</v>
      </c>
      <c r="B236" s="85" t="s">
        <v>1666</v>
      </c>
      <c r="C236" s="126">
        <v>16.449300000000001</v>
      </c>
      <c r="D236" s="126">
        <v>142</v>
      </c>
      <c r="E236" s="67"/>
      <c r="F236" s="136">
        <f t="shared" si="12"/>
        <v>1.3891147645267517E-3</v>
      </c>
      <c r="G236" s="136">
        <f t="shared" si="13"/>
        <v>1.1943210873368321E-3</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1667</v>
      </c>
      <c r="C258" s="135">
        <v>0.68889999999999996</v>
      </c>
      <c r="E258" s="3"/>
      <c r="F258" s="3"/>
    </row>
    <row r="259" spans="1:7" x14ac:dyDescent="0.25">
      <c r="A259" s="103" t="s">
        <v>989</v>
      </c>
      <c r="B259" s="5" t="s">
        <v>1668</v>
      </c>
      <c r="C259" s="135">
        <v>0.31109999999999999</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6"/>
      <c r="G1" s="156"/>
      <c r="H1" s="156"/>
      <c r="I1" s="156"/>
      <c r="J1" s="156"/>
      <c r="K1" s="156"/>
      <c r="L1" s="156"/>
    </row>
    <row r="2" spans="1:13" x14ac:dyDescent="0.25">
      <c r="B2" s="3"/>
      <c r="C2" s="3"/>
      <c r="F2" s="156"/>
      <c r="G2" s="156"/>
      <c r="H2" s="156"/>
      <c r="I2" s="156"/>
      <c r="J2" s="156"/>
      <c r="K2" s="156"/>
      <c r="L2" s="156"/>
    </row>
    <row r="3" spans="1:13" x14ac:dyDescent="0.25">
      <c r="A3" s="95" t="s">
        <v>60</v>
      </c>
      <c r="B3" s="46"/>
      <c r="C3" s="3"/>
      <c r="F3" s="156"/>
      <c r="G3" s="156"/>
      <c r="H3" s="156"/>
      <c r="I3" s="156"/>
      <c r="J3" s="156"/>
      <c r="K3" s="156"/>
      <c r="L3" s="156"/>
    </row>
    <row r="4" spans="1:13" x14ac:dyDescent="0.25">
      <c r="C4" s="3"/>
      <c r="F4" s="156"/>
      <c r="G4" s="156"/>
      <c r="H4" s="156"/>
      <c r="I4" s="156"/>
      <c r="J4" s="156"/>
      <c r="K4" s="156"/>
      <c r="L4" s="156"/>
    </row>
    <row r="5" spans="1:13" ht="18.75" customHeight="1" x14ac:dyDescent="0.25">
      <c r="A5" s="20" t="s">
        <v>214</v>
      </c>
      <c r="B5" s="20" t="s">
        <v>1496</v>
      </c>
      <c r="C5" s="20" t="s">
        <v>1551</v>
      </c>
      <c r="F5" s="156"/>
      <c r="G5" s="156"/>
      <c r="H5" s="156"/>
      <c r="I5" s="156"/>
      <c r="J5" s="156"/>
      <c r="K5" s="156"/>
      <c r="L5" s="156"/>
    </row>
    <row r="6" spans="1:13" ht="45" x14ac:dyDescent="0.25">
      <c r="A6" s="90" t="s">
        <v>1467</v>
      </c>
      <c r="B6" s="13" t="s">
        <v>233</v>
      </c>
      <c r="C6" s="103" t="s">
        <v>1681</v>
      </c>
      <c r="F6" s="156"/>
      <c r="G6" s="156"/>
      <c r="H6" s="156"/>
      <c r="I6" s="156"/>
      <c r="J6" s="156"/>
      <c r="K6" s="156"/>
      <c r="L6" s="156"/>
    </row>
    <row r="7" spans="1:13" s="98" customFormat="1" x14ac:dyDescent="0.25">
      <c r="A7" s="102" t="s">
        <v>1468</v>
      </c>
      <c r="B7" s="56" t="s">
        <v>234</v>
      </c>
      <c r="C7" s="103" t="s">
        <v>1683</v>
      </c>
      <c r="D7" s="100"/>
      <c r="E7" s="100"/>
      <c r="F7" s="156"/>
      <c r="G7" s="156"/>
      <c r="H7" s="156"/>
      <c r="I7" s="156"/>
      <c r="J7" s="156"/>
      <c r="K7" s="156"/>
      <c r="L7" s="156"/>
      <c r="M7" s="100"/>
    </row>
    <row r="8" spans="1:13" s="98" customFormat="1" x14ac:dyDescent="0.25">
      <c r="A8" s="102" t="s">
        <v>1469</v>
      </c>
      <c r="B8" s="56" t="s">
        <v>235</v>
      </c>
      <c r="C8" s="103" t="s">
        <v>1682</v>
      </c>
      <c r="D8" s="100"/>
      <c r="E8" s="100"/>
      <c r="F8" s="156"/>
      <c r="G8" s="156"/>
      <c r="H8" s="156"/>
      <c r="I8" s="156"/>
      <c r="J8" s="156"/>
      <c r="K8" s="156"/>
      <c r="L8" s="156"/>
      <c r="M8" s="100"/>
    </row>
    <row r="9" spans="1:13" x14ac:dyDescent="0.25">
      <c r="A9" s="102" t="s">
        <v>1470</v>
      </c>
      <c r="B9" s="13" t="s">
        <v>59</v>
      </c>
      <c r="C9" s="103" t="s">
        <v>1671</v>
      </c>
      <c r="F9" s="156"/>
      <c r="G9" s="156"/>
      <c r="H9" s="156"/>
      <c r="I9" s="156"/>
      <c r="J9" s="156"/>
      <c r="K9" s="156"/>
      <c r="L9" s="156"/>
    </row>
    <row r="10" spans="1:13" ht="44.25" customHeight="1" x14ac:dyDescent="0.25">
      <c r="A10" s="102" t="s">
        <v>1471</v>
      </c>
      <c r="B10" s="56" t="s">
        <v>1676</v>
      </c>
      <c r="C10" s="103" t="s">
        <v>1677</v>
      </c>
      <c r="F10" s="156"/>
      <c r="G10" s="156"/>
      <c r="H10" s="156"/>
      <c r="I10" s="156"/>
      <c r="J10" s="156"/>
      <c r="K10" s="156"/>
      <c r="L10" s="156"/>
    </row>
    <row r="11" spans="1:13" s="98" customFormat="1" ht="54.75" customHeight="1" x14ac:dyDescent="0.25">
      <c r="A11" s="102" t="s">
        <v>1472</v>
      </c>
      <c r="B11" s="56" t="s">
        <v>1678</v>
      </c>
      <c r="C11" s="103" t="s">
        <v>1679</v>
      </c>
      <c r="D11" s="100"/>
      <c r="E11" s="100"/>
      <c r="F11" s="156"/>
      <c r="G11" s="156"/>
      <c r="H11" s="156"/>
      <c r="I11" s="156"/>
      <c r="J11" s="156"/>
      <c r="K11" s="156"/>
      <c r="L11" s="156"/>
      <c r="M11" s="100"/>
    </row>
    <row r="12" spans="1:13" ht="45" x14ac:dyDescent="0.25">
      <c r="A12" s="102" t="s">
        <v>1473</v>
      </c>
      <c r="B12" s="13" t="s">
        <v>237</v>
      </c>
      <c r="C12" s="103" t="s">
        <v>1674</v>
      </c>
      <c r="F12" s="156"/>
      <c r="G12" s="156"/>
      <c r="H12" s="156"/>
      <c r="I12" s="156"/>
      <c r="J12" s="156"/>
      <c r="K12" s="156"/>
      <c r="L12" s="156"/>
    </row>
    <row r="13" spans="1:13" s="98" customFormat="1" x14ac:dyDescent="0.25">
      <c r="A13" s="102" t="s">
        <v>1474</v>
      </c>
      <c r="B13" s="56" t="s">
        <v>269</v>
      </c>
      <c r="C13" s="103" t="s">
        <v>1673</v>
      </c>
      <c r="D13" s="100"/>
      <c r="E13" s="100"/>
      <c r="F13" s="156"/>
      <c r="G13" s="156"/>
      <c r="H13" s="156"/>
      <c r="I13" s="156"/>
      <c r="J13" s="156"/>
      <c r="K13" s="156"/>
      <c r="L13" s="156"/>
      <c r="M13" s="100"/>
    </row>
    <row r="14" spans="1:13" s="98" customFormat="1" ht="30" x14ac:dyDescent="0.25">
      <c r="A14" s="102" t="s">
        <v>1475</v>
      </c>
      <c r="B14" s="56" t="s">
        <v>270</v>
      </c>
      <c r="C14" s="103" t="s">
        <v>1672</v>
      </c>
      <c r="D14" s="100"/>
      <c r="E14" s="100"/>
      <c r="F14" s="156"/>
      <c r="G14" s="156"/>
      <c r="H14" s="156"/>
      <c r="I14" s="156"/>
      <c r="J14" s="156"/>
      <c r="K14" s="156"/>
      <c r="L14" s="156"/>
      <c r="M14" s="100"/>
    </row>
    <row r="15" spans="1:13" s="98" customFormat="1" x14ac:dyDescent="0.25">
      <c r="A15" s="102" t="s">
        <v>1476</v>
      </c>
      <c r="B15" s="56" t="s">
        <v>236</v>
      </c>
      <c r="C15" s="103" t="s">
        <v>1675</v>
      </c>
      <c r="D15" s="100"/>
      <c r="E15" s="100"/>
      <c r="F15" s="156"/>
      <c r="G15" s="156"/>
      <c r="H15" s="156"/>
      <c r="I15" s="156"/>
      <c r="J15" s="156"/>
      <c r="K15" s="156"/>
      <c r="L15" s="156"/>
      <c r="M15" s="100"/>
    </row>
    <row r="16" spans="1:13" ht="30" x14ac:dyDescent="0.25">
      <c r="A16" s="102" t="s">
        <v>1477</v>
      </c>
      <c r="B16" s="15" t="s">
        <v>271</v>
      </c>
      <c r="C16" s="103" t="s">
        <v>1669</v>
      </c>
      <c r="F16" s="156"/>
      <c r="G16" s="156"/>
      <c r="H16" s="156"/>
      <c r="I16" s="156"/>
      <c r="J16" s="156"/>
      <c r="K16" s="156"/>
      <c r="L16" s="156"/>
    </row>
    <row r="17" spans="1:13" ht="30" customHeight="1" x14ac:dyDescent="0.25">
      <c r="A17" s="102" t="s">
        <v>1478</v>
      </c>
      <c r="B17" s="15" t="s">
        <v>148</v>
      </c>
      <c r="C17" s="103" t="s">
        <v>1670</v>
      </c>
      <c r="F17" s="156"/>
      <c r="G17" s="156"/>
      <c r="H17" s="156"/>
      <c r="I17" s="156"/>
      <c r="J17" s="156"/>
      <c r="K17" s="156"/>
      <c r="L17" s="156"/>
    </row>
    <row r="18" spans="1:13" x14ac:dyDescent="0.25">
      <c r="A18" s="102" t="s">
        <v>1479</v>
      </c>
      <c r="B18" s="15" t="s">
        <v>145</v>
      </c>
      <c r="C18" s="103" t="s">
        <v>1680</v>
      </c>
      <c r="F18" s="156"/>
      <c r="G18" s="156"/>
      <c r="H18" s="156"/>
      <c r="I18" s="156"/>
      <c r="J18" s="156"/>
      <c r="K18" s="156"/>
      <c r="L18" s="156"/>
    </row>
    <row r="19" spans="1:13" s="64" customFormat="1" hidden="1" outlineLevel="1" x14ac:dyDescent="0.25">
      <c r="A19" s="102" t="s">
        <v>1480</v>
      </c>
      <c r="B19" s="15" t="s">
        <v>1499</v>
      </c>
      <c r="C19" s="103" t="s">
        <v>180</v>
      </c>
      <c r="D19" s="16"/>
      <c r="E19" s="16"/>
      <c r="F19" s="156"/>
      <c r="G19" s="156"/>
      <c r="H19" s="156"/>
      <c r="I19" s="156"/>
      <c r="J19" s="156"/>
      <c r="K19" s="156"/>
      <c r="L19" s="156"/>
      <c r="M19" s="16"/>
    </row>
    <row r="20" spans="1:13" s="98" customFormat="1" hidden="1" outlineLevel="1" x14ac:dyDescent="0.25">
      <c r="A20" s="102" t="s">
        <v>1481</v>
      </c>
      <c r="B20" s="15"/>
      <c r="C20" s="103"/>
      <c r="D20" s="100"/>
      <c r="E20" s="100"/>
      <c r="F20" s="156"/>
      <c r="G20" s="156"/>
      <c r="H20" s="156"/>
      <c r="I20" s="156"/>
      <c r="J20" s="156"/>
      <c r="K20" s="156"/>
      <c r="L20" s="156"/>
      <c r="M20" s="100"/>
    </row>
    <row r="21" spans="1:13" s="98" customFormat="1" hidden="1" outlineLevel="1" x14ac:dyDescent="0.25">
      <c r="A21" s="102" t="s">
        <v>1482</v>
      </c>
      <c r="B21" s="15"/>
      <c r="C21" s="103"/>
      <c r="D21" s="100"/>
      <c r="E21" s="100"/>
      <c r="F21" s="156"/>
      <c r="G21" s="156"/>
      <c r="H21" s="156"/>
      <c r="I21" s="156"/>
      <c r="J21" s="156"/>
      <c r="K21" s="156"/>
      <c r="L21" s="156"/>
      <c r="M21" s="100"/>
    </row>
    <row r="22" spans="1:13" s="98" customFormat="1" hidden="1" outlineLevel="1" x14ac:dyDescent="0.25">
      <c r="A22" s="102" t="s">
        <v>1483</v>
      </c>
      <c r="B22" s="15"/>
      <c r="C22" s="103"/>
      <c r="D22" s="100"/>
      <c r="E22" s="100"/>
      <c r="F22" s="156"/>
      <c r="G22" s="156"/>
      <c r="H22" s="156"/>
      <c r="I22" s="156"/>
      <c r="J22" s="156"/>
      <c r="K22" s="156"/>
      <c r="L22" s="156"/>
      <c r="M22" s="100"/>
    </row>
    <row r="23" spans="1:13" s="98" customFormat="1" hidden="1" outlineLevel="1" x14ac:dyDescent="0.25">
      <c r="A23" s="102" t="s">
        <v>1484</v>
      </c>
      <c r="B23" s="15"/>
      <c r="C23" s="103"/>
      <c r="D23" s="100"/>
      <c r="E23" s="100"/>
      <c r="F23" s="156"/>
      <c r="G23" s="156"/>
      <c r="H23" s="156"/>
      <c r="I23" s="156"/>
      <c r="J23" s="156"/>
      <c r="K23" s="156"/>
      <c r="L23" s="156"/>
      <c r="M23" s="100"/>
    </row>
    <row r="24" spans="1:13" s="157" customFormat="1" ht="18.75" collapsed="1" x14ac:dyDescent="0.25">
      <c r="A24" s="20"/>
      <c r="B24" s="20" t="s">
        <v>1497</v>
      </c>
      <c r="C24" s="20" t="s">
        <v>157</v>
      </c>
      <c r="D24" s="100"/>
      <c r="E24" s="100"/>
      <c r="F24" s="156"/>
      <c r="G24" s="156"/>
      <c r="H24" s="156"/>
      <c r="I24" s="156"/>
      <c r="J24" s="156"/>
      <c r="K24" s="156"/>
      <c r="L24" s="156"/>
      <c r="M24" s="100"/>
    </row>
    <row r="25" spans="1:13" s="64" customFormat="1" x14ac:dyDescent="0.25">
      <c r="A25" s="102" t="s">
        <v>1485</v>
      </c>
      <c r="B25" s="15" t="s">
        <v>158</v>
      </c>
      <c r="C25" s="67" t="s">
        <v>180</v>
      </c>
      <c r="D25" s="16"/>
      <c r="E25" s="16"/>
      <c r="F25" s="156"/>
      <c r="G25" s="156"/>
      <c r="H25" s="156"/>
      <c r="I25" s="156"/>
      <c r="J25" s="156"/>
      <c r="K25" s="156"/>
      <c r="L25" s="156"/>
      <c r="M25" s="16"/>
    </row>
    <row r="26" spans="1:13" s="64" customFormat="1" x14ac:dyDescent="0.25">
      <c r="A26" s="102" t="s">
        <v>1486</v>
      </c>
      <c r="B26" s="15" t="s">
        <v>159</v>
      </c>
      <c r="C26" s="67" t="s">
        <v>181</v>
      </c>
      <c r="D26" s="16"/>
      <c r="E26" s="16"/>
      <c r="F26" s="156"/>
      <c r="G26" s="156"/>
      <c r="H26" s="156"/>
      <c r="I26" s="156"/>
      <c r="J26" s="156"/>
      <c r="K26" s="156"/>
      <c r="L26" s="156"/>
      <c r="M26" s="16"/>
    </row>
    <row r="27" spans="1:13" s="64" customFormat="1" x14ac:dyDescent="0.25">
      <c r="A27" s="102" t="s">
        <v>1487</v>
      </c>
      <c r="B27" s="15" t="s">
        <v>160</v>
      </c>
      <c r="C27" s="67" t="s">
        <v>182</v>
      </c>
      <c r="D27" s="16"/>
      <c r="E27" s="16"/>
      <c r="F27" s="156"/>
      <c r="G27" s="156"/>
      <c r="H27" s="156"/>
      <c r="I27" s="156"/>
      <c r="J27" s="156"/>
      <c r="K27" s="156"/>
      <c r="L27" s="156"/>
      <c r="M27" s="16"/>
    </row>
    <row r="28" spans="1:13" s="64" customFormat="1" hidden="1" outlineLevel="1" x14ac:dyDescent="0.25">
      <c r="A28" s="102" t="s">
        <v>1485</v>
      </c>
      <c r="B28" s="68"/>
      <c r="C28" s="67"/>
      <c r="D28" s="16"/>
      <c r="E28" s="16"/>
      <c r="F28" s="156"/>
      <c r="G28" s="156"/>
      <c r="H28" s="156"/>
      <c r="I28" s="156"/>
      <c r="J28" s="156"/>
      <c r="K28" s="156"/>
      <c r="L28" s="156"/>
      <c r="M28" s="16"/>
    </row>
    <row r="29" spans="1:13" s="64" customFormat="1" hidden="1" outlineLevel="1" x14ac:dyDescent="0.25">
      <c r="A29" s="102" t="s">
        <v>1488</v>
      </c>
      <c r="B29" s="68"/>
      <c r="C29" s="67"/>
      <c r="D29" s="16"/>
      <c r="E29" s="16"/>
      <c r="F29" s="156"/>
      <c r="G29" s="156"/>
      <c r="H29" s="156"/>
      <c r="I29" s="156"/>
      <c r="J29" s="156"/>
      <c r="K29" s="156"/>
      <c r="L29" s="156"/>
      <c r="M29" s="16"/>
    </row>
    <row r="30" spans="1:13" s="64" customFormat="1" hidden="1" outlineLevel="1" x14ac:dyDescent="0.25">
      <c r="A30" s="102" t="s">
        <v>1489</v>
      </c>
      <c r="B30" s="15"/>
      <c r="C30" s="67"/>
      <c r="D30" s="16"/>
      <c r="E30" s="16"/>
      <c r="F30" s="156"/>
      <c r="G30" s="156"/>
      <c r="H30" s="156"/>
      <c r="I30" s="156"/>
      <c r="J30" s="156"/>
      <c r="K30" s="156"/>
      <c r="L30" s="156"/>
      <c r="M30" s="16"/>
    </row>
    <row r="31" spans="1:13" ht="18.75" collapsed="1" x14ac:dyDescent="0.25">
      <c r="A31" s="20"/>
      <c r="B31" s="20" t="s">
        <v>1498</v>
      </c>
      <c r="C31" s="20" t="s">
        <v>1551</v>
      </c>
      <c r="F31" s="156"/>
      <c r="G31" s="156"/>
      <c r="H31" s="156"/>
      <c r="I31" s="156"/>
      <c r="J31" s="156"/>
      <c r="K31" s="156"/>
      <c r="L31" s="156"/>
    </row>
    <row r="32" spans="1:13" x14ac:dyDescent="0.25">
      <c r="A32" s="102" t="s">
        <v>1490</v>
      </c>
      <c r="B32" s="56" t="s">
        <v>61</v>
      </c>
      <c r="C32" s="103"/>
      <c r="F32" s="156"/>
      <c r="G32" s="156"/>
      <c r="H32" s="156"/>
      <c r="I32" s="156"/>
      <c r="J32" s="156"/>
      <c r="K32" s="156"/>
      <c r="L32" s="156"/>
    </row>
    <row r="33" spans="1:12" x14ac:dyDescent="0.25">
      <c r="A33" s="102" t="s">
        <v>1491</v>
      </c>
      <c r="B33" s="15"/>
      <c r="C33" s="133"/>
      <c r="F33" s="156"/>
      <c r="G33" s="156"/>
      <c r="H33" s="156"/>
      <c r="I33" s="156"/>
      <c r="J33" s="156"/>
      <c r="K33" s="156"/>
      <c r="L33" s="156"/>
    </row>
    <row r="34" spans="1:12" x14ac:dyDescent="0.25">
      <c r="A34" s="102" t="s">
        <v>1492</v>
      </c>
      <c r="B34" s="15"/>
      <c r="C34" s="133"/>
      <c r="F34" s="156"/>
      <c r="G34" s="156"/>
      <c r="H34" s="156"/>
      <c r="I34" s="156"/>
      <c r="J34" s="156"/>
      <c r="K34" s="156"/>
      <c r="L34" s="156"/>
    </row>
    <row r="35" spans="1:12" x14ac:dyDescent="0.25">
      <c r="A35" s="102" t="s">
        <v>1493</v>
      </c>
      <c r="B35" s="15"/>
      <c r="C35" s="133"/>
      <c r="F35" s="156"/>
      <c r="G35" s="156"/>
      <c r="H35" s="156"/>
      <c r="I35" s="156"/>
      <c r="J35" s="156"/>
      <c r="K35" s="156"/>
      <c r="L35" s="156"/>
    </row>
    <row r="36" spans="1:12" x14ac:dyDescent="0.25">
      <c r="A36" s="102" t="s">
        <v>1494</v>
      </c>
      <c r="B36" s="15"/>
      <c r="C36" s="133"/>
      <c r="F36" s="156"/>
      <c r="G36" s="156"/>
      <c r="H36" s="156"/>
      <c r="I36" s="156"/>
      <c r="J36" s="156"/>
      <c r="K36" s="156"/>
      <c r="L36" s="156"/>
    </row>
    <row r="37" spans="1:12" x14ac:dyDescent="0.25">
      <c r="A37" s="102" t="s">
        <v>1495</v>
      </c>
      <c r="B37" s="15"/>
      <c r="C37" s="133"/>
      <c r="F37" s="156"/>
      <c r="G37" s="156"/>
      <c r="H37" s="156"/>
      <c r="I37" s="156"/>
      <c r="J37" s="156"/>
      <c r="K37" s="156"/>
      <c r="L37" s="156"/>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3"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2" t="s">
        <v>1508</v>
      </c>
      <c r="E3" s="172"/>
      <c r="F3" s="172"/>
      <c r="G3" s="172"/>
      <c r="H3" s="172"/>
      <c r="I3" s="140"/>
      <c r="J3" s="142"/>
    </row>
    <row r="4" spans="2:11" ht="66" customHeight="1" x14ac:dyDescent="0.25">
      <c r="B4" s="141"/>
      <c r="C4" s="140"/>
      <c r="D4" s="172"/>
      <c r="E4" s="172"/>
      <c r="F4" s="172"/>
      <c r="G4" s="172"/>
      <c r="H4" s="172"/>
      <c r="I4" s="140"/>
      <c r="J4" s="142"/>
    </row>
    <row r="5" spans="2:11" x14ac:dyDescent="0.25">
      <c r="B5" s="141"/>
      <c r="C5" s="140"/>
      <c r="D5" s="140"/>
      <c r="E5" s="147"/>
      <c r="F5" s="148"/>
      <c r="G5" s="140"/>
      <c r="H5" s="140"/>
      <c r="I5" s="140"/>
      <c r="J5" s="142"/>
    </row>
    <row r="6" spans="2:11" x14ac:dyDescent="0.25">
      <c r="B6" s="141"/>
      <c r="C6" s="140"/>
      <c r="D6" s="170" t="s">
        <v>1512</v>
      </c>
      <c r="E6" s="171"/>
      <c r="F6" s="171"/>
      <c r="G6" s="171"/>
      <c r="H6" s="171"/>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CD06B-72A0-4005-A25D-E5640FD41F97}">
  <ds:schemaRefs>
    <ds:schemaRef ds:uri="http://schemas.openxmlformats.org/package/2006/metadata/core-properties"/>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September 2017</dc:title>
  <dc:subject>HTT Soft Bullet Covered Bonds Programme September 2017</dc:subject>
  <dc:creator>ING</dc:creator>
  <cp:lastModifiedBy>Mekkelholt-Ehlers, A. (Agnes)</cp:lastModifiedBy>
  <dcterms:created xsi:type="dcterms:W3CDTF">2017-09-07T13:01:42Z</dcterms:created>
  <dcterms:modified xsi:type="dcterms:W3CDTF">2018-10-09T09:14:13Z</dcterms:modified>
</cp:coreProperties>
</file>